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" windowWidth="7995" windowHeight="8190" activeTab="1"/>
  </bookViews>
  <sheets>
    <sheet name="ORGANIZACIONES" sheetId="2" r:id="rId1"/>
    <sheet name="Ong iNTERNACIONAL" sheetId="3" r:id="rId2"/>
  </sheets>
  <definedNames>
    <definedName name="_xlnm._FilterDatabase" localSheetId="1" hidden="1">'Ong iNTERNACIONAL'!$A$1:$J$46</definedName>
    <definedName name="_xlnm._FilterDatabase" localSheetId="0" hidden="1">ORGANIZACIONES!$A$1:$J$65</definedName>
  </definedNames>
  <calcPr calcId="125725"/>
</workbook>
</file>

<file path=xl/calcChain.xml><?xml version="1.0" encoding="utf-8"?>
<calcChain xmlns="http://schemas.openxmlformats.org/spreadsheetml/2006/main">
  <c r="C84" i="2"/>
  <c r="E75"/>
  <c r="C76"/>
  <c r="E69"/>
  <c r="E68"/>
  <c r="B74" i="3"/>
  <c r="B73"/>
  <c r="B68"/>
  <c r="B67"/>
  <c r="B65"/>
  <c r="B64"/>
  <c r="B62"/>
  <c r="B77" s="1"/>
  <c r="G46"/>
  <c r="E76" i="2" l="1"/>
</calcChain>
</file>

<file path=xl/sharedStrings.xml><?xml version="1.0" encoding="utf-8"?>
<sst xmlns="http://schemas.openxmlformats.org/spreadsheetml/2006/main" count="723" uniqueCount="279">
  <si>
    <t>EL ORO, GUAYAS, LOS RÍOS</t>
  </si>
  <si>
    <t>MIRADA NEGRA: PROMOCIÓN DE LA CULTURA AFROLATINOAMERICANA PARA EL FORTALECIMIENTO DE LA COHESIÓN SOCIAL EN EL PROCESO DE INTEGRACIÓN REGIONAL ANDINO</t>
  </si>
  <si>
    <t>FUNDACIÓN SOBREVIVENCIA COFAN/FEINCE</t>
  </si>
  <si>
    <t>THE NATURE CONSERVANCY - TNC, FUNDACIÓN SOBREVIVENCIA</t>
  </si>
  <si>
    <t>CONSERVACIÓN DEL TERRITORIO ANCESTRAL INDÍGENA COFÁN: EXTENSIÓN DEL ÁREA PROTEGIDA EN LA RESERVA DEL CÓNDOR</t>
  </si>
  <si>
    <t>DIRECIÓN PROVINCIAL DE EDUCACIÓN DE BOLÍVAR</t>
  </si>
  <si>
    <t>FORMACIÓN DE TÉCNICOS CAMPESINOS EN LA PARROQUIA CHILLANES, CANTÓN CHILLANES, PROVINCIA DE BOLIVAR</t>
  </si>
  <si>
    <t>FORMACIÓN DE CAMPESINOS DE COLUMBE</t>
  </si>
  <si>
    <t>FORMACIÓN DE TÉCNICOS CAMPESINOS EN EL CANTÓN PALLATANGA, PROVINCIA DE CHIMBORAZO</t>
  </si>
  <si>
    <t>NOMBRE DEL PROYECTO</t>
  </si>
  <si>
    <t>ENTIDAD EJECUTORA</t>
  </si>
  <si>
    <t>TIPO DE ENTIDAD EJECUTORA</t>
  </si>
  <si>
    <t>OTRAS INSTITUCIONES INVOLUCRADAS</t>
  </si>
  <si>
    <t>PROVINCIA</t>
  </si>
  <si>
    <t>FECHA INICIO PROYECTO</t>
  </si>
  <si>
    <t>FECHA FINALIZACIÓN</t>
  </si>
  <si>
    <t>ESTADO DEL PROYECTO</t>
  </si>
  <si>
    <t>APORTE FINANCIERO COOPERANTE USD ( A )</t>
  </si>
  <si>
    <t>NACIONALIDAD PUEBLO</t>
  </si>
  <si>
    <t>NACIONALIDAD AWÁ</t>
  </si>
  <si>
    <t>NACIONALIDAD ANDOA DE PASTAZA</t>
  </si>
  <si>
    <t>PUEBLO KAYAMBI</t>
  </si>
  <si>
    <t>NACIONALIDAD CHACHI</t>
  </si>
  <si>
    <t>NACIONALIDAD KICHWAS</t>
  </si>
  <si>
    <t>NACIONALIDAD SHUAR</t>
  </si>
  <si>
    <t>COMUNIDADES INDÍGENAS MAQUIPURASHUN</t>
  </si>
  <si>
    <t>No.</t>
  </si>
  <si>
    <t>MORONA SANTIAGO, PASTAZA</t>
  </si>
  <si>
    <t>FINALIZADO</t>
  </si>
  <si>
    <t>ORGANIZACIÓN SOCIEDAD CIVIL</t>
  </si>
  <si>
    <t>A NIVEL NACIONAL</t>
  </si>
  <si>
    <t>EN EJECUCIÓN</t>
  </si>
  <si>
    <t>APOYO A LA CORPORACIÓN EMPRESARIAL INDÍGENA DEL ECUADOR ATN/SF-10199-EC</t>
  </si>
  <si>
    <t>CORPORACIÓN EMPRESARIAL INDÍGENA DEL ECUADOR</t>
  </si>
  <si>
    <t>GUAYAS</t>
  </si>
  <si>
    <t>UNIDAD PARA LA COOPERACIÓN Y DESARROLLO DE LOS PUEBLOS - UCODEP</t>
  </si>
  <si>
    <t>EXPERIENCIA BI CANTONAL DE GESTIÓN SUSTENTABLE Y PARTICIPATIVA DE LA CUENCA DEL RÍO AMBI</t>
  </si>
  <si>
    <t>ONG INTERNACIONAL</t>
  </si>
  <si>
    <t>CESA</t>
  </si>
  <si>
    <t>IMBABURA</t>
  </si>
  <si>
    <t>FORTALECIMIENTO DE LAS CAPACIDADES LOCALES PARA LA PROTECCIÓN SUSTENTABLA DE LOS RECURSOS NATURALES EN EL ÁREA NORTE DE LA AMAZONÍA ECUATORIANA</t>
  </si>
  <si>
    <t>ISAMIS</t>
  </si>
  <si>
    <t>SUCUMBÍOS</t>
  </si>
  <si>
    <t>IMPLEMENTACIÓN DE SISTEMAS ALTERNATIVOS DE PRODUCCIÓN AGRO-FORESTALES Y COMERCIALIZACIÓN EN LOS CANTONES LAGO AGRIO, CUYABENO Y PUTUMAYO, PROVINCIA DE SUCUMBÍOS (ECUADOR)</t>
  </si>
  <si>
    <t>ESTRATEGIA AWÁ FRENTE AL PLAN COLOMBIA</t>
  </si>
  <si>
    <t>FEDERACIÓN DE CENTROS AWÁ DEL ECUADOR - FCAE</t>
  </si>
  <si>
    <t>CARCHI, ESMERALDAS, IMBABURA</t>
  </si>
  <si>
    <t>PLANIFICACIÓN ESTRATÉGICA DE LA NACIONALIDA ÉPERA</t>
  </si>
  <si>
    <t>ORGANIZACIÓN DE LA NACIONALIDAD ÉPERA DEL ECUADOR - ONAEE</t>
  </si>
  <si>
    <t>ESMERALDAS</t>
  </si>
  <si>
    <t>FORTALECIMIENTO DE LA EDUCACIÓN INTERCULTURAL BILINGÜE DE LA NACIONALIDAD AWÁ</t>
  </si>
  <si>
    <t>PARTICIPACIÓN ACTIVA Y EQUITATIVA EN EL PROCESO ORGANIZATIVO DE LA NACIONALIDAD</t>
  </si>
  <si>
    <t>FORTALECIMIENTO ORGANIZATIVO Y PODERES LOCALES ALTERNATIVOS FASE II</t>
  </si>
  <si>
    <t>FEDERACIÓN DE ORGANIZACIONES INDÍGENEAS Y CAMPESINAS DE CHUGCHILÁN - FOIC-CH</t>
  </si>
  <si>
    <t>COTOPAXI</t>
  </si>
  <si>
    <t>CONSOLIDACIÓN DE IDENTIDAD Y ESTRUCTURA ORGANIZATIVA</t>
  </si>
  <si>
    <t>NACIONALIDAD ANDOA DE PASTAZA ECUADOR - NAPE</t>
  </si>
  <si>
    <t>PASTAZA</t>
  </si>
  <si>
    <t>PROPUESTA AGRARIA PARA LA ASAMBLEA CONSTITUYENTE</t>
  </si>
  <si>
    <t>CONFEDERACIÓN DE NACIONALIDADES INDÍGENAS DEL ECUADOR - CONAIE</t>
  </si>
  <si>
    <t>ACTUALIZACIÓN Y VALIDACIÓN DEL PROYECTO POLÍTICO</t>
  </si>
  <si>
    <t>GESTIÓN TERRITORIAL DE LOS RECURSOS NATURALES</t>
  </si>
  <si>
    <t>CONFEDERACIÓN DE PUEBLOS KICHWAS DEL ECUADOR - ECUARUNARI</t>
  </si>
  <si>
    <t>AZUAY, BOLÍVAR, CAÑAR, CARCHI, CHIMBORAZO, COTOPAXI, IMBABURA, LOJA, PICHINCHA, TUNGURAHUA</t>
  </si>
  <si>
    <t>FORO INTERNACIONAL DE PROPUESTA POLÍTICA PARA LA ASAMBLEA CONSTITUYENTE</t>
  </si>
  <si>
    <t>IMPLEMENTACIÓN DE POLÍTICAS SOBRE MANEJO DE RECURSOS NATURALES</t>
  </si>
  <si>
    <t>RESCATE Y DESARROLLO DE LA COSMOVISIÓN INDÍGENA, CON IGUALDAD DE GÉNERO, EN EL PUEBLO KAYAMBI, COMO RESPUESTA A LA GLOBALIZACIÓN</t>
  </si>
  <si>
    <t>CONFEDERACIÓN DEL PUEBLO KAYAMBI</t>
  </si>
  <si>
    <t>IMBABURA, NAPO, PICHINCHA</t>
  </si>
  <si>
    <t>EN FASE DE CIERRE</t>
  </si>
  <si>
    <t>ASOCIACIÓN DE AGRONOMOS INDIGENAS DEL  CAÑAR - AAIC</t>
  </si>
  <si>
    <t>CAÑAR</t>
  </si>
  <si>
    <t>EDUCACIÓN BÁSICA DE ADULTOS Y JÓVENES MAYORES DE 15 AÑOS CON EL PROGRAMA DE ALFABETIZACIÓN Y POST ALFABETIZACIÓN PARA LA VIDA</t>
  </si>
  <si>
    <t>UNIÓN PROVINCIAL DE ORGANIZACIONES CAMPESINAS DE MANABÍ - UPOCAM</t>
  </si>
  <si>
    <t>MANABÍ</t>
  </si>
  <si>
    <t>FORTALECIMIENTO AGROPECUARIO Y SOCIO POLÍTICO - ORGANIZATIVO DE LAS FAMILIAS, COMUNIDADES Y ORGANIZACIONES DE MUJERES DE LA UNOCANC</t>
  </si>
  <si>
    <t>ORGANIZACIONES DE MUJERES DE LA UNIÓN DE ORGANIZACIONES CAMPESINAS DEL NORTE DE COTOPAXI - UNOCANC</t>
  </si>
  <si>
    <t>FORTALECIMIENTO AGROPECUARIO Y SOCIO POLÍTICO - ORGANIZATIVO DE LAS FAMILIAS, COMUNIDADES Y ORGANIZACIONES DE MUJERES SEMBRANDO ESPERANZA</t>
  </si>
  <si>
    <t>ORGANIZACIONES DE MUJERES INDÍGENAS CAMPESINAS SEMBRANDO ESPERANZA - OMICSE</t>
  </si>
  <si>
    <t>CONSERVACIÓN DE LA RESERVA DEL OSO COMO MECANISMO DE DEFENSA DEL TERRITORIO AWÁ</t>
  </si>
  <si>
    <t>FORTALECIMIENTO ORGANIZATIVO PARA LA GESTIÓN TERRITORIAL Y EL MANEJO SOSTENIBLE DE LOS RECURSOS NATURALES DE LA NACIONALIDAD CHACHI DE LA PROVINCIA DE ESMERALDAS</t>
  </si>
  <si>
    <t>FEDERACIÓN DE CENTROS CHACHI DE ESMERALDAS - FECCHE</t>
  </si>
  <si>
    <t>PROYECTO DE DESARROLLO DE ÁREA MAQUIPARASHUN II</t>
  </si>
  <si>
    <t>CORPORACIÓN DE COMUNIDADES INDÍGENAS MAQUIPARASHUN - CORCIMA</t>
  </si>
  <si>
    <t>PROYECTO DE DESARROLLO DE ÁREA COCHAPAMBA</t>
  </si>
  <si>
    <t>UNIÓN DE ORGANIZACIONES CAMPESINAS DE COCHAPAMBA</t>
  </si>
  <si>
    <t>TUNGURAHUA</t>
  </si>
  <si>
    <t>FORTALECIENDO LA ORGANIZACIÓN</t>
  </si>
  <si>
    <t>FEDERACIÓN DE ASOCIACIONES COMUNITARIAS DE TUNGURAHUA</t>
  </si>
  <si>
    <t>COMUNICACIÓN PARTICIPATIVA</t>
  </si>
  <si>
    <t>PRODUCCIÓN LIMPIA</t>
  </si>
  <si>
    <t>PROYECTO DE DESARROLLO DE ÁREA ACHUPALLAS</t>
  </si>
  <si>
    <t>CORPORACIÓN DE ORGANIZACIONES CAMPESINAS DE ACHUPALLAS</t>
  </si>
  <si>
    <t>CHIMBORAZO</t>
  </si>
  <si>
    <t>PROYECTO DE DESARROLLO DE ÁREA PILAHUÍN</t>
  </si>
  <si>
    <t>CORPORACIÓN DE ORGANIZACIONES CAMPESINAS DE PILAHUÍN</t>
  </si>
  <si>
    <t>PROYECTO DE DESARROLLO DE ÁREA UNOCANT</t>
  </si>
  <si>
    <t>UNIÓN DE ORGANIZACIONES CAMPESINAS DEL NORTE DE TUNGURAHUA - UNOCANT</t>
  </si>
  <si>
    <t>PROYECTO DE DESARROLLO DE ÁREA UOCIC</t>
  </si>
  <si>
    <t>UNIÓN DE ORGANIZACIONES CAMPESINAS INTERCOMUNALES CHIMBORAZO REY DE LOS ANDES - UOCIC</t>
  </si>
  <si>
    <t>PROYECTO DE DESARROLLO DE ÁREA PUJILÍ I</t>
  </si>
  <si>
    <t>ORGANIZACIÓN DEL PUEBLO INDÍGENA JATUN JUIGUA - OPIJJ</t>
  </si>
  <si>
    <t>PROYECTO DE DESARROLLO DE ÁREA PELILEO</t>
  </si>
  <si>
    <t>FEDERACIÓN DE ORGANIZACIONES CAMPESINAS DE PELILEO</t>
  </si>
  <si>
    <t>COMPLEMENTO CORAZÓN EN FAMILIA - MAQUIPURASHUN</t>
  </si>
  <si>
    <t>MAQUIPURASHUN</t>
  </si>
  <si>
    <t>CHIMBORAZO, IMBABURA, TUNGURAHUA</t>
  </si>
  <si>
    <t>COMPLEMENTO CORAZÓN EN FAMILIA - UNOCANT</t>
  </si>
  <si>
    <t>CARE INTERNACIONAL EN ECUADOR</t>
  </si>
  <si>
    <t>FACTORES CULTURALES PARA LA PREVENCIÓN DEL VIH EN MUJERES INDÍGENAS</t>
  </si>
  <si>
    <t>CARE INTERNACIONAL EN ECUADOR, ECUARUNARI</t>
  </si>
  <si>
    <t>FORTALECIMIENTO DE LAS ORGANIZACIONES DE MUJERES INDÍGENAS</t>
  </si>
  <si>
    <t>CARE INTERNACIONAL EN ECUADOR, CONAIE, DIRIGENCIA DE LA MUJER, SECRETARIA TÉCNICA DE ENLACE</t>
  </si>
  <si>
    <t>CONAIE</t>
  </si>
  <si>
    <t>FORTALECIMIENTO ORGANIZATIVO Y CONSOLIDACIÓN DE LOS TERRITORIOS DE LA NACIONALIDAD CHACHI MEDIANTE INICIATIVAS DE CONSERVACIÓN Y DESARROLLO</t>
  </si>
  <si>
    <t xml:space="preserve">GTZ (INCENTIVE PAYMENT FOR CORRIENTE GRANDE AND EL ENCANTO) </t>
  </si>
  <si>
    <t>LA GRAN RESERVA CHACHI (GRCH)</t>
  </si>
  <si>
    <t>ESMERALDAS, MANABÍ</t>
  </si>
  <si>
    <t>PICHINCHA</t>
  </si>
  <si>
    <t>FORTALECER LAS OPORTUNIDADES DE INGRESOS Y SEGURIDAD NUTRICIONAL DEL SECTOR RURAL A TRAVÉS DEL MEJOR USO Y LA COMERCIALIZACIÓN DE LOS CULTIVOS OLVIDADOS Y/O SUBUTILIZADOS</t>
  </si>
  <si>
    <t>UNORAC/RUNA TUPARI</t>
  </si>
  <si>
    <t>MEJORAR LOS INGRESOS DE CAMPESINOS DESFAVORECIDOS Y MIGRANTES DE MARRUECOS, SENEGAL Y ECUADOR A TRAVÉS DE ENLACES A LOS EMRCADOS Y LA PROMOCIÓN DE LA DIVERSIDAD</t>
  </si>
  <si>
    <t>MEJORAMIENTO DEL SISTEMA DE RIEGO COMUNITARIO DE LA COMUNIDAD DE LODON Y COOPERATIVA QUILLOAC</t>
  </si>
  <si>
    <t>SISTEMAS PRODUCTIVOS Y COMERCIALES SOSTENIBLES PARA LA CONSOLIDACIÒN SOCIOECONÒMICA DE COTACACHI</t>
  </si>
  <si>
    <t>UNIÓN DE ORGANIZACIONES CAMPESINAS E INDIGENAS DE COTACACHI-UNOARC</t>
  </si>
  <si>
    <t>PROYECTO "NARANJILLA": APOYO A UN SISTEMA DE PRODUCCIÒN AGRICOLA SUSTENTABLE EN NUEVE COMUNIDADES QUECHUA DE LA AMAZONÍA ECUATORIANA</t>
  </si>
  <si>
    <t>FEDERACIÒN DE ORGANIZACIONES Y NACIONALIDADES KICHWAS DEL NAPO - FONAKIN</t>
  </si>
  <si>
    <t>NAPO</t>
  </si>
  <si>
    <t>INDETERMINADO</t>
  </si>
  <si>
    <t>GRANJAS INTEGRALES COMUNIDAD SHUAR - ZAMORA CHINCHIPE</t>
  </si>
  <si>
    <t>FEDERACIÓN SHUAR DE ZAMORA CHINCHIPE</t>
  </si>
  <si>
    <t>ZAMORA CHINCHIPE</t>
  </si>
  <si>
    <t>-</t>
  </si>
  <si>
    <t>EN TRÁMITE</t>
  </si>
  <si>
    <t>SISTEMAS PRODUCTIVOS Y COMERCIALES SOSTENIBLES POR LA CONSOLIDACIÓN SOCIAL - ECONÓMICA DE COTACACHI</t>
  </si>
  <si>
    <t>DESARROLLO SOCIOCULTURAL Y ECONÓMICO DEL PUEBLO SHUAR EN ZAMORA CHINCHIPE</t>
  </si>
  <si>
    <t>EN ESTUDIOS</t>
  </si>
  <si>
    <t>AYUDA POPULAR NORUEGA - APN</t>
  </si>
  <si>
    <t>FORTALECIMIENTO DE LA FEDERECIÓN DE PUEBLOS KICHWA DE PICHINCHA MEDIANTE LA FORMACIÓN DE HOMBRES Y MUJERES LÍDERES INDÍGENAS DE CONSEJOS DE GOBIERNO COMUNITARIOS Y JUNTAS PARROQUIALES 2007</t>
  </si>
  <si>
    <t>FEDERACIÓN DE PUEBLOS DE PICHINCHA - FPP</t>
  </si>
  <si>
    <t>PROMOCIÓN DE LOS DERECHOS COLECTIVOS INDÍGENAS A TRAVÉS DE FORTALECIMIENTO DEL MOVIMIENTO INDÍGENA DE COTOPAXI</t>
  </si>
  <si>
    <t>MOVIMIENTO INDÍGENA Y CAMPESINO DE COTOPAXI - MICC</t>
  </si>
  <si>
    <t>FORTALECIMIENTO DE LA UNIOC-S PARA LA GESTIÓN DEL DESARROLLO Y EL BUEN GOBIERNO LOCAL DE SUSCAL</t>
  </si>
  <si>
    <t>UNIÓN DE ORGANIZACIONES INDÍGENAS DEL CANTÓN SUSCAL - UNIOC-S</t>
  </si>
  <si>
    <t>HACIA LA PROGRAMACIÓN DEL PROYECTO POLÍTICO DE LA CONAIE Y LOS DERECHOS COLECTIVOS DE LOS PUEBLOS INDÍGENAS</t>
  </si>
  <si>
    <t>CONFEDERACIÓN DE NACIONALIDADES INDÍGENAS - CONAIE</t>
  </si>
  <si>
    <t>IMPLEMENTACIÓN Y CONSOLIDACIÓN DE LA ADMINISTRACIÓN DE JUSTICIA INDÍGENA</t>
  </si>
  <si>
    <t>CONSOLIDACIÓN DE LA SECRETARÍA TÉNICA DEL ENLACE CONTINENTAL EN EL ECUADOR</t>
  </si>
  <si>
    <t>PLAN ANUAL ASOSCIACIÓN DE MUJERES DE NACIONALIDADES KICHWAS DE SUCUMBIOS</t>
  </si>
  <si>
    <t xml:space="preserve"> ASOCIACIÓN DE MUJERES DE NACIONALIDADES KICHWAS DE SUCUMBIOS </t>
  </si>
  <si>
    <t xml:space="preserve">ORELLANA, SUCUMBIOS </t>
  </si>
  <si>
    <t>PLAN ANUAL DEL PROYECTO FORTALECIMIENTO DE LA SECRETARÍA TÉCNICA DEL ECMIA Y LA ORGANIZACIÓN NACIONAL DE MUJERES INDÍGENAS CONAIE</t>
  </si>
  <si>
    <t>INNOVACIONES EN PRODUCTOS ARTESANALES, SEÑALIZACIÓN TURÍSTICA</t>
  </si>
  <si>
    <t>COMUNIDAD OYACACHI</t>
  </si>
  <si>
    <t>ÁREA DE EDUCACIÓN</t>
  </si>
  <si>
    <t>ECUARUNARI, CONTRATO SOCIAL</t>
  </si>
  <si>
    <t>MANABÍ, SANTA ELENA, PICHINCHA, COTOPAXI, CHIMBORAZO, LOS RÍOS, LOJA, AZUAY, CAÑAR</t>
  </si>
  <si>
    <t>FORMACIÓN DE MUJERES Y HOMBRES LÍDERES EN LAS COMUNIDADES CONGAHUA</t>
  </si>
  <si>
    <t>UNIÓN DE ORGANIZACIONES CAMPESINAS DE CANGAHUA - UNOCC</t>
  </si>
  <si>
    <t>CAPACITACIÓN A MUJERES Y JÓVENES LÍDERES DE LAS ORGANIZACIONES QUE PERTENECEN AL MOVIMIENTO INDÍGENA Y CAMPESINO DE COTOPAXI - MICC, EN EL FORTALECIMIENTO, GESTIÓN Y DEMOCRATIZACIÓN DE LOS GOBIERNOS LOCALES</t>
  </si>
  <si>
    <t>POTENCIAR LOS CONOCIEMIENTOS DE LOS COMUNICADORES SOCIALES DE LAS ORGANIZACIONES DE ECUARUNARI</t>
  </si>
  <si>
    <t>ECUARUNARI</t>
  </si>
  <si>
    <t>PROCESO DE CAPACITACIÓN Y MOTIVACIÓN A LOS JÓVENES DEL PUEBLO ORIGINARIO KICHWA DE SARAYAKU</t>
  </si>
  <si>
    <t>COMUNIDAD SARAYAKU</t>
  </si>
  <si>
    <t>PROYECTO DE SALUD COMUNITARIA FONAKIN - RIOS X FASE 06 - 07</t>
  </si>
  <si>
    <t>CONCERTACION DE LA NUEVA CONSTITUCION POLITICA DEL ESTADO ECUATORIANO DESDE LA VISION DE LAS NACIONALIDADES AMAZONICAS</t>
  </si>
  <si>
    <t>DED</t>
  </si>
  <si>
    <t>ORGANISMO INTERNACIONAL</t>
  </si>
  <si>
    <t>INDIO HILFE E.V</t>
  </si>
  <si>
    <t>PROTECCIÓN DE LA SELVA TROPICAL POR EL FORTALECIMIENTO DE LOS PUEBLOS AUTÓCTONOS</t>
  </si>
  <si>
    <t>ALIANZA DE CLIMA/FUNDACIÓN LIANA/FUNDACIÓN PACHAMAMA/CODENPE/ECUADOR LICHT UND SCHATTEN/PROYECTO SELVA TROPICAL</t>
  </si>
  <si>
    <t>DERECHOS, GOBERNABILIDAD Y DEMOCRACIA INCLUSIVA DE LOS PUEBLOS INDÍGENAS AMAZÓNICOS FRONTERIZOS (ECU094)</t>
  </si>
  <si>
    <t>AMUME/FEINCE/FONAKISE</t>
  </si>
  <si>
    <t>APOYO A LA COMERCIALIZACIÓN DE MARISCOS Y SOBERANÍA ALIMENTARIA DE LOS PUEBLOS ANCESTRALES DEL MANGLAR EN LA COSTA ECUATORIANA</t>
  </si>
  <si>
    <t>ASOCIACIÓN DE COOPERACIÓN RURAL EN ÁFRICA Y AMÉRICA LATINA - ACRA</t>
  </si>
  <si>
    <t>SANTA ELENA, GUAYAS, ESMERALDAS, MANABÍ</t>
  </si>
  <si>
    <t>DERECHO DE LAS NACIONALIDADES Y PUEBLOS INDÍGENAS E INCIDENCIAS EN EL PROCESO DE LA CONSTITUYENTE</t>
  </si>
  <si>
    <t>EJERCICIO Y PARTICIPACIÓN DE LAS NACIONALIDADES Y PUEBLOS INDÍGENAS EN LA ASAMBLEA NACIONAL</t>
  </si>
  <si>
    <t>RECONSTITUCIÓN DE LAS POLÍTICAS ORGANIZATIVAS BASADAS EN LA PLURINACIONALIDAD E INTERCULTURALIDAD PARA POTENCIAR LA VIVIENCIA DE LOS PUEBLOS Y NACIONALIDADES INDÍGENAS DEL ECUADOR</t>
  </si>
  <si>
    <t>EMPODERAMIENTO DE LAS COMUNIDADES INDÍGENAS ORGANIZADAS DE CUATRO PROVINCIAS DE LA SIERRA ECUATORIANA PARA EL DESARROLLO SOCIO-ECONÓMICO ENDÓGENO DE LOS TERRITORIOS RURALES SINCHITUKUSHUN</t>
  </si>
  <si>
    <t>VSF - CICDA, FICI, CENTRO ECUATORIANO DE SERVICIOS AGRÍCOLAS - CESA, CEDIR, COPROBICH</t>
  </si>
  <si>
    <t>AZUAY, CAÑAR, CHIMBORAZO, IMBABURA</t>
  </si>
  <si>
    <t>FUNDACIÓN TERRE DES HOMMES - TDH</t>
  </si>
  <si>
    <t>MARUKUNA KAUSAY: SALUD, SEGURIDAD ALIMENTARIA Y RESCATE CULTURAL EN COMUNIDADES INDÍGENAS Y CAMPESINAS DEL NORTE DE COTOPAXI</t>
  </si>
  <si>
    <t>TURISMO COMUNITARIO, ARTESANIA Y DIVERSIFICACIÓN AGRÍCOLA EN COMUNIDADES INDÍGENAS DE SUCUMBÍOS</t>
  </si>
  <si>
    <t>CEFA ONLUS - ITALIA</t>
  </si>
  <si>
    <t>MEJORA DE LAS CONDICIONES DE VIDA DE LAS COMUNIDADES INDÍGENAS DE LA AMAZONÍA ECUATORIANA, PROVINCIAS DE LA REGIÓN ORIENTAL</t>
  </si>
  <si>
    <t>ASOCIACIÓN POR LA PAZ Y EL DESARROLLO</t>
  </si>
  <si>
    <t>SEGURIDAD Y SOBERANÍA ALIMENTARIAS EN LAS COMUNIDADES INDÍGENAS</t>
  </si>
  <si>
    <t>SOLIDARIDAD INTERNACIONAL/FUNDACIÓN JATUN KAWSAY</t>
  </si>
  <si>
    <t>LOJA</t>
  </si>
  <si>
    <t>CONSORCIO PAISAJES INDÍGENAS - INICIATIVA PARA LA CONSERVACIÓN DE LA AMAZONÍA ECUATORIANA</t>
  </si>
  <si>
    <t>THE NATURE CONSERVANCY - TNC</t>
  </si>
  <si>
    <t>COMITÉ DE SOCORRO MUNDIAL DE LA IGLESIA CRISTIANA REFORMADA - CRWRC</t>
  </si>
  <si>
    <t>FORTALECIMIENTO ORGANIZACIONAL DEL FENAKIN Y DESARROLLO INTEGRAL DE LAS COMUNIDADES INDÍGENAS DE NAPO</t>
  </si>
  <si>
    <t>FORTALECIMIENTO ORGANIZACIONAL DEL PCD - ECUADOR Y DESARROLLO INTEGRAL DE LAS COMUNIDADES INDÍGENAS</t>
  </si>
  <si>
    <t>FORTALECIMIENTO ORGANIZACIONAL DE LA ASOMICH Y DESARROLLO INTEGRAL DE LAS COMUNIDADES INDÍGENAS DE CHIMBORAZO</t>
  </si>
  <si>
    <t>FORTALECIMIENTO ORGANIZACIONAL DE LA AIET Y  DESARROLLO INTEGRAL DE LAS COMUNIDADES INDÍGENAS DE TUNGURAHUA</t>
  </si>
  <si>
    <t>WILDLIFE CONSERVATION SOCIETY - WCS</t>
  </si>
  <si>
    <t>GESTIÓN INTEGRADA DE TERRITORIOS INDÍGENAS</t>
  </si>
  <si>
    <t>CARCHI, ESMERALDAS, IMBABURA, ORELLANA, PASTAZA, SUCUMBÍOS</t>
  </si>
  <si>
    <t>MEJORAMIENTO DE LA PRODUCCIÓN DE CHACRAS INDÍGENAS, A TRAVÉS DE LA OPTIMIZACIÓN DEL RIEGO EN SAN JOSÉ DE ANGAHUANA</t>
  </si>
  <si>
    <t>CIMUF</t>
  </si>
  <si>
    <t>LUCHA CONTRA LA POBREZA RURAL A TRAVÉS DEL APOYO AL DESARROLLO SOSTENIBLE DE LA ECONOMÍA DE COMUNIDADES INDÍGENAS: EXPERIENCIA PILOTO DE FORTALECIMIENTO CON GÉNERO, DE RIESGO CLIMÁTICO DE UNA EMPRESA ASOCIATIVA, FORMADA POR PEQUEÑOS PRODUCTORES - HUERTOS GATAZO</t>
  </si>
  <si>
    <t>COOPERAZIONE INTERNAZIONALE - COOPI</t>
  </si>
  <si>
    <t>LUCHA CONTRA LA POBREZA RURAL A TRAVÉS DEL APOYO AL DESARROLLO SOSTENIBLE DE LA ECONOMÍA DE COMUNIDADES INDÍGENAS: EXPERIENCIA PILOTO DE FORTALECIMIENTO CON ENFOQUE DE UNA EMPRESA ASOCIATIVA, FORMADA POR PEQUEÑOS PRODUCTORES Y UBICADA EN CUATRO CANTONES DE LA PROVINCIA DE CHIMBORAZO</t>
  </si>
  <si>
    <t>DESARROLLO DE LA AGENDA POLÍTICA, SOCIAL Y AGRARIA Y CONSOLIDACIÓN DE LAS ORGANIZACIONES INDÍGENAS Y CAMPESINAS QUE FORMAN LAS BASES DEL MICC</t>
  </si>
  <si>
    <t>FORTALECIMIENTO DE LA UNIOC-S PARA EL MANEJO DE LAS COMPETENCIAS DE LOS GOBIERNOS TERRITORIALES INDÍGENAS Y LOS DERECHOS COLECTIVOS</t>
  </si>
  <si>
    <t>FORTALECIMIENTO POLÍTICA PARA EL FORTALECIMIENTO DE LA UNOICS PARA EL MANEJO DE LAS COMPETENCIAS DE LOS GOBIERNOS TERRITORIALES INDÍGENAS Y LOS DERECHOS COLECTIVOS</t>
  </si>
  <si>
    <t>PNUD</t>
  </si>
  <si>
    <t>PARTICIPACION DE INDIGENAS Y AFROS EN POLITICAS PUBLICAS</t>
  </si>
  <si>
    <t>FAO</t>
  </si>
  <si>
    <t>FORTALECIMIENTO DE ORGANIZACIONES INDÍGENAS Y APOYO AL RESCATE DE PRODUCTOS TRADICIONALES EN ZONAS ALTOANDINAS DE BOLIVIA, ECUADOR Y PERÚ</t>
  </si>
  <si>
    <t>MAGAP</t>
  </si>
  <si>
    <t>ASOCIACIÓN LATINOAMERICANA DE EDUCACIÓN RADIOFÓNICA - ALER</t>
  </si>
  <si>
    <t>PROYECTO DE SALUD INTEGRAL EN COMUNIDADES INDÍGENAS DE LA FOKISE</t>
  </si>
  <si>
    <t>RED INTERNACIONAL DE ORGANIZACIONES DE SALUD - RIOS</t>
  </si>
  <si>
    <t>CONSOLIDACIÓN DE LIDERAZGO Y EMPODERAMIENTO DE MUJERES NEGRAS ORGANIZADAS EN ECUADOR</t>
  </si>
  <si>
    <t>CARCHI, ESMERALDAS, IMBABURA, ORELLANA, PICHINCHA. SUCUMBÍOS</t>
  </si>
  <si>
    <t>FORTALECIMIENTO SOCIO ORGANIZATIVO EN LAS COMUNIDADES DE COLUMBE Y SAN FERNANDO</t>
  </si>
  <si>
    <t>ASOCIACIÓN ISLAS DE PAZ - ECUADOR</t>
  </si>
  <si>
    <t>AZUAY, CHIMBORAZO</t>
  </si>
  <si>
    <t>BOLÍVAR</t>
  </si>
  <si>
    <t>NACIONALIDADES AMAZONICAS</t>
  </si>
  <si>
    <t>NACIONALIDADES INDIGENAS DEL PAÍS</t>
  </si>
  <si>
    <t>NACIONALIDADES DE LA COSTA</t>
  </si>
  <si>
    <t>TERRITORIOS RURALES SINCHITUKUSHUN</t>
  </si>
  <si>
    <t>COMUNIDADES INDÍGENAS Y CAMPESINAS DEL NORTE DE COTOPAXI</t>
  </si>
  <si>
    <t>COMUNIDADES INDÍGENAS DE SUCUMBÍOS</t>
  </si>
  <si>
    <t>COMUNIDADES INDÍGENAS DE NAPO</t>
  </si>
  <si>
    <t>COMUNIDADES INDÍGENAS DE CHIMBORAZO</t>
  </si>
  <si>
    <t>COMUNIDADES INDÍGENAS DE TUNGURAHUA</t>
  </si>
  <si>
    <t>NACIONALIDADES INDIGENAS DEL NORTE DEL PAÍS</t>
  </si>
  <si>
    <t>COMUNIDAD DE SAN JOSÉ DE ANGAHUANA</t>
  </si>
  <si>
    <t>COMUNIDADES INDÍGENAS DE COTOPAXI</t>
  </si>
  <si>
    <t>COMUNIDADES INDÍGENAS DE CAÑAR</t>
  </si>
  <si>
    <t>MUJERES INDIGENAS AMAZONICAS</t>
  </si>
  <si>
    <t>COMUNIDADES INDÍGENAS DE LA FOKISE</t>
  </si>
  <si>
    <t>MUJERES AFROECUTORIANAS DEL NORTE DEL PAÍS</t>
  </si>
  <si>
    <t>COMUNIDADES DE COLUMBE Y SAN FERNANDO</t>
  </si>
  <si>
    <t>CAMPESINOS DEL CANTÓN PALLATANGA</t>
  </si>
  <si>
    <t>CAMPESINOS DE COLUMBE</t>
  </si>
  <si>
    <t xml:space="preserve"> CAMPESINOS EN LA PARROQUIA CHILLANES</t>
  </si>
  <si>
    <t>COMUNIDAD COFÁN</t>
  </si>
  <si>
    <t>COMUNIDAD AFROLATINOAMERICANA</t>
  </si>
  <si>
    <t xml:space="preserve">EDUCACIÓN PARA EL DESARROLLO INDIGENAS - EDLI: FORTALECER ACTORES LOCALES EN LA PREVENCIÓN Y TRANSFORMACIÓN DE CONFLICTOS SOCIO-AMBIENTALES E INTERCULTURALES </t>
  </si>
  <si>
    <t>GÉNERO Y PREVENCIÓN DE LA VIOLENCIA DE GÉNERO CONTRA LAS MUJERES INDÍGENAS EN LA AMAZONÍA DE ECUADOR, VENEZUELA, BOLIVIA Y COLOMBIA: OBJETIVO: INCIDIR EN LA INCLUSIÓN DE LA PREVENCIÓN DE LA VIOLENCIA CONTRA LAS MUJERES EN LAS AGENDAS PÚBLICAS LOCALES Y LOS REPRESENTANTES DE LAS OTRAS REDES</t>
  </si>
  <si>
    <t>Organismo Internacional: DED, IMUF, PNUD, FAO, ASOCIACIÓN LATINOAMERICANA DE EDUCACIÓN RADIOFÓNICA - ALER</t>
  </si>
  <si>
    <t>TOTAL</t>
  </si>
  <si>
    <t>Asociación de agronómos y mujeres</t>
  </si>
  <si>
    <t>Comunidades</t>
  </si>
  <si>
    <t>NACIONALIDAD ANDOA</t>
  </si>
  <si>
    <t>No. De proyectos</t>
  </si>
  <si>
    <t>Organizaciones</t>
  </si>
  <si>
    <t>Montos ejercidos</t>
  </si>
  <si>
    <t>FEDERACION, CONFEDERACION, UNIONES</t>
  </si>
  <si>
    <t>en trámite</t>
  </si>
  <si>
    <t>en ejecuión</t>
  </si>
  <si>
    <t>finalizado</t>
  </si>
  <si>
    <t>sin especificación</t>
  </si>
  <si>
    <t>Situación de proyectos</t>
  </si>
  <si>
    <t>CONGRESO INTERNACIONAL VÍA CAMPESINA</t>
  </si>
  <si>
    <t>FENOCIN</t>
  </si>
  <si>
    <t>EDUCACIÓN PARA TODOS: POR LOS DERECHOS, LA INTERCULTURALIDAD, EL TRABAJO Y LA COMUNIDAD}</t>
  </si>
  <si>
    <t>PROYECTO "EQUIDAD EN EL CAMPO - MUJERES Y HOMBRES JUNTOS PARA EL DESARROLLO"</t>
  </si>
  <si>
    <t>"KAUSANA MASKAY" BUSCANDO LA VIDA</t>
  </si>
  <si>
    <t>PARTICIPACIÓN CONGRESO MST EN BRASIL</t>
  </si>
  <si>
    <t>DERECHOS DE LA MUJER INDÍGENA</t>
  </si>
  <si>
    <t>FUENTE</t>
  </si>
  <si>
    <t>AGECI</t>
  </si>
  <si>
    <t>FUENTE: AGECI, MMRREE  con corte a septiembre de 2009</t>
  </si>
  <si>
    <t>ECUARUNARI*</t>
  </si>
  <si>
    <t>Proyectos -Corporaciones</t>
  </si>
  <si>
    <t>Nota: 33 proyectos finalizados, 17 en ejecución, 2 en trámite 7 sin especificación</t>
  </si>
  <si>
    <t>Elaborado por MECV mayo 2010</t>
  </si>
  <si>
    <t>Nota: 10 proyectos finalizados, 32  en ejecución, 3 sin especificación</t>
  </si>
  <si>
    <t>Entidad ejecutor</t>
  </si>
  <si>
    <t>Monto</t>
  </si>
  <si>
    <t>FUENTE: AGECI,  con corte a septiembre de 2009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</si>
</sst>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/mm/yyyy;@"/>
    <numFmt numFmtId="167" formatCode="_-* #,##0.00\ _€_-;\-* #,##0.00\ _€_-;_-* &quot;-&quot;??\ _€_-;_-@_-"/>
    <numFmt numFmtId="168" formatCode="_-* #,##0.0_-;\-* #,##0.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4" fontId="3" fillId="2" borderId="1" xfId="3" applyNumberFormat="1" applyFont="1" applyFill="1" applyBorder="1" applyAlignment="1">
      <alignment horizontal="center" vertical="center" wrapText="1"/>
    </xf>
    <xf numFmtId="166" fontId="4" fillId="2" borderId="1" xfId="3" applyNumberFormat="1" applyFont="1" applyFill="1" applyBorder="1" applyAlignment="1">
      <alignment horizontal="center" vertical="center" wrapText="1"/>
    </xf>
    <xf numFmtId="0" fontId="2" fillId="0" borderId="0" xfId="3"/>
    <xf numFmtId="0" fontId="5" fillId="0" borderId="1" xfId="3" applyFont="1" applyFill="1" applyBorder="1" applyAlignment="1">
      <alignment horizontal="center" vertical="center" wrapText="1"/>
    </xf>
    <xf numFmtId="2" fontId="5" fillId="0" borderId="1" xfId="2" applyNumberFormat="1" applyFont="1" applyFill="1" applyBorder="1" applyAlignment="1">
      <alignment horizontal="center" vertical="center" wrapText="1"/>
    </xf>
    <xf numFmtId="14" fontId="5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2" fontId="2" fillId="0" borderId="0" xfId="3" applyNumberFormat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center" wrapText="1"/>
    </xf>
    <xf numFmtId="168" fontId="1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0" xfId="2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14" fontId="5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left" vertical="center"/>
    </xf>
    <xf numFmtId="0" fontId="2" fillId="0" borderId="1" xfId="3" applyBorder="1"/>
    <xf numFmtId="43" fontId="5" fillId="0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Moneda_Hoja2" xfId="2"/>
    <cellStyle name="Normal" xfId="0" builtinId="0"/>
    <cellStyle name="Normal_Hoja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Ejercicio</a:t>
            </a:r>
            <a:r>
              <a:rPr lang="es-ES" baseline="0"/>
              <a:t> de recursos de coop. inter. por autoridades indígenas</a:t>
            </a:r>
            <a:endParaRPr lang="es-E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cat>
            <c:strRef>
              <c:f>ORGANIZACIONES!$D$68:$D$75</c:f>
              <c:strCache>
                <c:ptCount val="8"/>
                <c:pt idx="0">
                  <c:v>Asociación de agronómos y mujeres</c:v>
                </c:pt>
                <c:pt idx="1">
                  <c:v>Comunidades</c:v>
                </c:pt>
                <c:pt idx="2">
                  <c:v>CONAIE</c:v>
                </c:pt>
                <c:pt idx="3">
                  <c:v>ECUARUNARI*</c:v>
                </c:pt>
                <c:pt idx="4">
                  <c:v>FENOCIN</c:v>
                </c:pt>
                <c:pt idx="5">
                  <c:v>NACIONALIDAD ANDOA</c:v>
                </c:pt>
                <c:pt idx="6">
                  <c:v>Proyectos -Corporaciones</c:v>
                </c:pt>
                <c:pt idx="7">
                  <c:v>FEDERACION, CONFEDERACION, UNIONES</c:v>
                </c:pt>
              </c:strCache>
            </c:strRef>
          </c:cat>
          <c:val>
            <c:numRef>
              <c:f>ORGANIZACIONES!$E$68:$E$75</c:f>
              <c:numCache>
                <c:formatCode>General</c:formatCode>
                <c:ptCount val="8"/>
                <c:pt idx="0">
                  <c:v>406848</c:v>
                </c:pt>
                <c:pt idx="1">
                  <c:v>79000</c:v>
                </c:pt>
                <c:pt idx="2">
                  <c:v>343398</c:v>
                </c:pt>
                <c:pt idx="3">
                  <c:v>3389000</c:v>
                </c:pt>
                <c:pt idx="4">
                  <c:v>163305</c:v>
                </c:pt>
                <c:pt idx="5">
                  <c:v>15200</c:v>
                </c:pt>
                <c:pt idx="6">
                  <c:v>4792739.25</c:v>
                </c:pt>
                <c:pt idx="7">
                  <c:v>10912427.199999999</c:v>
                </c:pt>
              </c:numCache>
            </c:numRef>
          </c:val>
        </c:ser>
        <c:axId val="60752640"/>
        <c:axId val="61186816"/>
      </c:barChart>
      <c:catAx>
        <c:axId val="60752640"/>
        <c:scaling>
          <c:orientation val="minMax"/>
        </c:scaling>
        <c:axPos val="l"/>
        <c:majorTickMark val="none"/>
        <c:tickLblPos val="nextTo"/>
        <c:crossAx val="61186816"/>
        <c:crosses val="autoZero"/>
        <c:auto val="1"/>
        <c:lblAlgn val="ctr"/>
        <c:lblOffset val="100"/>
      </c:catAx>
      <c:valAx>
        <c:axId val="61186816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60752640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Gestión</a:t>
            </a:r>
            <a:r>
              <a:rPr lang="es-ES" baseline="0"/>
              <a:t> de ONG y organismos internacionales en asuntos indígenas 2006-2010</a:t>
            </a:r>
            <a:endParaRPr lang="es-ES"/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cat>
            <c:strRef>
              <c:f>'Ong iNTERNACIONAL'!$A$61:$A$75</c:f>
              <c:strCache>
                <c:ptCount val="15"/>
                <c:pt idx="0">
                  <c:v>Organismo Internacional: DED, IMUF, PNUD, FAO, ASOCIACIÓN LATINOAMERICANA DE EDUCACIÓN RADIOFÓNICA - ALER</c:v>
                </c:pt>
                <c:pt idx="1">
                  <c:v>ASOCIACIÓN DE COOPERACIÓN RURAL EN ÁFRICA Y AMÉRICA LATINA - ACRA</c:v>
                </c:pt>
                <c:pt idx="2">
                  <c:v>ASOCIACIÓN POR LA PAZ Y EL DESARROLLO</c:v>
                </c:pt>
                <c:pt idx="3">
                  <c:v>AYUDA POPULAR NORUEGA - APN</c:v>
                </c:pt>
                <c:pt idx="4">
                  <c:v>CARE INTERNACIONAL EN ECUADOR</c:v>
                </c:pt>
                <c:pt idx="5">
                  <c:v>CEFA ONLUS - ITALIA</c:v>
                </c:pt>
                <c:pt idx="6">
                  <c:v>COMITÉ DE SOCORRO MUNDIAL DE LA IGLESIA CRISTIANA REFORMADA - CRWRC</c:v>
                </c:pt>
                <c:pt idx="7">
                  <c:v>COOPERAZIONE INTERNAZIONALE - COOPI</c:v>
                </c:pt>
                <c:pt idx="8">
                  <c:v>FUNDACIÓN TERRE DES HOMMES - TDH</c:v>
                </c:pt>
                <c:pt idx="9">
                  <c:v>INDIO HILFE E.V</c:v>
                </c:pt>
                <c:pt idx="10">
                  <c:v>RED INTERNACIONAL DE ORGANIZACIONES DE SALUD - RIOS</c:v>
                </c:pt>
                <c:pt idx="11">
                  <c:v>SOLIDARIDAD INTERNACIONAL/FUNDACIÓN JATUN KAWSAY</c:v>
                </c:pt>
                <c:pt idx="12">
                  <c:v>THE NATURE CONSERVANCY - TNC</c:v>
                </c:pt>
                <c:pt idx="13">
                  <c:v>UNIDAD PARA LA COOPERACIÓN Y DESARROLLO DE LOS PUEBLOS - UCODEP</c:v>
                </c:pt>
                <c:pt idx="14">
                  <c:v>VSF - CICDA, FICI, CENTRO ECUATORIANO DE SERVICIOS AGRÍCOLAS - CESA, CEDIR, COPROBICH</c:v>
                </c:pt>
              </c:strCache>
            </c:strRef>
          </c:cat>
          <c:val>
            <c:numRef>
              <c:f>'Ong iNTERNACIONAL'!$B$61:$B$76</c:f>
              <c:numCache>
                <c:formatCode>_-* #,##0.00_-;\-* #,##0.00_-;_-* "-"??_-;_-@_-</c:formatCode>
                <c:ptCount val="16"/>
                <c:pt idx="0" formatCode="General">
                  <c:v>832838.9</c:v>
                </c:pt>
                <c:pt idx="1">
                  <c:v>620783.68000000005</c:v>
                </c:pt>
                <c:pt idx="2">
                  <c:v>1338892.3999999999</c:v>
                </c:pt>
                <c:pt idx="3">
                  <c:v>439809</c:v>
                </c:pt>
                <c:pt idx="4">
                  <c:v>404812</c:v>
                </c:pt>
                <c:pt idx="5">
                  <c:v>417555</c:v>
                </c:pt>
                <c:pt idx="6">
                  <c:v>730000</c:v>
                </c:pt>
                <c:pt idx="7">
                  <c:v>2573208.56</c:v>
                </c:pt>
                <c:pt idx="8">
                  <c:v>263958.32475983608</c:v>
                </c:pt>
                <c:pt idx="9">
                  <c:v>878850</c:v>
                </c:pt>
                <c:pt idx="10">
                  <c:v>140000</c:v>
                </c:pt>
                <c:pt idx="11">
                  <c:v>314019.73</c:v>
                </c:pt>
                <c:pt idx="12">
                  <c:v>1290494</c:v>
                </c:pt>
                <c:pt idx="13">
                  <c:v>5186724.45</c:v>
                </c:pt>
                <c:pt idx="14">
                  <c:v>1333086.2258627906</c:v>
                </c:pt>
                <c:pt idx="15">
                  <c:v>2400000</c:v>
                </c:pt>
              </c:numCache>
            </c:numRef>
          </c:val>
        </c:ser>
        <c:axId val="61353984"/>
        <c:axId val="61355904"/>
      </c:barChart>
      <c:catAx>
        <c:axId val="61353984"/>
        <c:scaling>
          <c:orientation val="minMax"/>
        </c:scaling>
        <c:axPos val="l"/>
        <c:majorTickMark val="none"/>
        <c:tickLblPos val="nextTo"/>
        <c:crossAx val="61355904"/>
        <c:crosses val="autoZero"/>
        <c:auto val="1"/>
        <c:lblAlgn val="ctr"/>
        <c:lblOffset val="100"/>
      </c:catAx>
      <c:valAx>
        <c:axId val="61355904"/>
        <c:scaling>
          <c:orientation val="minMax"/>
        </c:scaling>
        <c:axPos val="b"/>
        <c:majorGridlines/>
        <c:numFmt formatCode="General" sourceLinked="1"/>
        <c:majorTickMark val="none"/>
        <c:tickLblPos val="nextTo"/>
        <c:crossAx val="61353984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77</xdr:row>
      <xdr:rowOff>66675</xdr:rowOff>
    </xdr:from>
    <xdr:to>
      <xdr:col>12</xdr:col>
      <xdr:colOff>447675</xdr:colOff>
      <xdr:row>93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85</xdr:row>
      <xdr:rowOff>47625</xdr:rowOff>
    </xdr:from>
    <xdr:to>
      <xdr:col>3</xdr:col>
      <xdr:colOff>1447800</xdr:colOff>
      <xdr:row>107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7"/>
  <sheetViews>
    <sheetView topLeftCell="A76" workbookViewId="0">
      <selection activeCell="G99" sqref="G99"/>
    </sheetView>
  </sheetViews>
  <sheetFormatPr baseColWidth="10" defaultRowHeight="15"/>
  <cols>
    <col min="1" max="1" width="3.5703125" bestFit="1" customWidth="1"/>
    <col min="2" max="2" width="22" customWidth="1"/>
    <col min="4" max="4" width="16.140625" customWidth="1"/>
    <col min="5" max="5" width="13.85546875" customWidth="1"/>
    <col min="6" max="6" width="13" customWidth="1"/>
    <col min="7" max="7" width="11.5703125" bestFit="1" customWidth="1"/>
  </cols>
  <sheetData>
    <row r="1" spans="1:10" ht="51">
      <c r="A1" s="1" t="s">
        <v>26</v>
      </c>
      <c r="B1" s="1" t="s">
        <v>9</v>
      </c>
      <c r="C1" s="2" t="s">
        <v>13</v>
      </c>
      <c r="D1" s="2" t="s">
        <v>18</v>
      </c>
      <c r="E1" s="1" t="s">
        <v>10</v>
      </c>
      <c r="F1" s="1" t="s">
        <v>11</v>
      </c>
      <c r="G1" s="3" t="s">
        <v>17</v>
      </c>
      <c r="H1" s="4" t="s">
        <v>14</v>
      </c>
      <c r="I1" s="4" t="s">
        <v>15</v>
      </c>
      <c r="J1" s="2" t="s">
        <v>16</v>
      </c>
    </row>
    <row r="2" spans="1:10" ht="63.75">
      <c r="A2" s="31">
        <v>1</v>
      </c>
      <c r="B2" s="6" t="s">
        <v>32</v>
      </c>
      <c r="C2" s="6" t="s">
        <v>34</v>
      </c>
      <c r="D2" s="6" t="s">
        <v>33</v>
      </c>
      <c r="E2" s="6" t="s">
        <v>33</v>
      </c>
      <c r="F2" s="6" t="s">
        <v>29</v>
      </c>
      <c r="G2" s="7">
        <v>150000</v>
      </c>
      <c r="H2" s="8"/>
      <c r="I2" s="8">
        <v>40116</v>
      </c>
      <c r="J2" s="6" t="s">
        <v>31</v>
      </c>
    </row>
    <row r="3" spans="1:10" ht="51">
      <c r="A3" s="31">
        <v>2</v>
      </c>
      <c r="B3" s="6" t="s">
        <v>44</v>
      </c>
      <c r="C3" s="6" t="s">
        <v>46</v>
      </c>
      <c r="D3" s="6" t="s">
        <v>19</v>
      </c>
      <c r="E3" s="6" t="s">
        <v>45</v>
      </c>
      <c r="F3" s="6" t="s">
        <v>29</v>
      </c>
      <c r="G3" s="7">
        <v>35000</v>
      </c>
      <c r="H3" s="8">
        <v>39326</v>
      </c>
      <c r="I3" s="8">
        <v>39479</v>
      </c>
      <c r="J3" s="6" t="s">
        <v>28</v>
      </c>
    </row>
    <row r="4" spans="1:10" ht="76.5">
      <c r="A4" s="31">
        <v>3</v>
      </c>
      <c r="B4" s="6" t="s">
        <v>47</v>
      </c>
      <c r="C4" s="6" t="s">
        <v>49</v>
      </c>
      <c r="D4" s="6" t="s">
        <v>48</v>
      </c>
      <c r="E4" s="6" t="s">
        <v>48</v>
      </c>
      <c r="F4" s="6" t="s">
        <v>29</v>
      </c>
      <c r="G4" s="7">
        <v>15000</v>
      </c>
      <c r="H4" s="8">
        <v>39326</v>
      </c>
      <c r="I4" s="8">
        <v>39448</v>
      </c>
      <c r="J4" s="6" t="s">
        <v>28</v>
      </c>
    </row>
    <row r="5" spans="1:10" ht="51">
      <c r="A5" s="31">
        <v>4</v>
      </c>
      <c r="B5" s="6" t="s">
        <v>50</v>
      </c>
      <c r="C5" s="6" t="s">
        <v>46</v>
      </c>
      <c r="D5" s="6" t="s">
        <v>19</v>
      </c>
      <c r="E5" s="6" t="s">
        <v>45</v>
      </c>
      <c r="F5" s="6" t="s">
        <v>29</v>
      </c>
      <c r="G5" s="7">
        <v>30730</v>
      </c>
      <c r="H5" s="8">
        <v>39203</v>
      </c>
      <c r="I5" s="8">
        <v>39479</v>
      </c>
      <c r="J5" s="6" t="s">
        <v>28</v>
      </c>
    </row>
    <row r="6" spans="1:10" ht="51">
      <c r="A6" s="31">
        <v>5</v>
      </c>
      <c r="B6" s="6" t="s">
        <v>51</v>
      </c>
      <c r="C6" s="6" t="s">
        <v>46</v>
      </c>
      <c r="D6" s="6" t="s">
        <v>19</v>
      </c>
      <c r="E6" s="6" t="s">
        <v>45</v>
      </c>
      <c r="F6" s="6" t="s">
        <v>29</v>
      </c>
      <c r="G6" s="7">
        <v>12000</v>
      </c>
      <c r="H6" s="8">
        <v>39022</v>
      </c>
      <c r="I6" s="8">
        <v>39142</v>
      </c>
      <c r="J6" s="6" t="s">
        <v>28</v>
      </c>
    </row>
    <row r="7" spans="1:10" ht="76.5">
      <c r="A7" s="31">
        <v>6</v>
      </c>
      <c r="B7" s="6" t="s">
        <v>52</v>
      </c>
      <c r="C7" s="6" t="s">
        <v>54</v>
      </c>
      <c r="D7" s="6" t="s">
        <v>53</v>
      </c>
      <c r="E7" s="6" t="s">
        <v>53</v>
      </c>
      <c r="F7" s="6" t="s">
        <v>29</v>
      </c>
      <c r="G7" s="7">
        <v>74000</v>
      </c>
      <c r="H7" s="8">
        <v>38078</v>
      </c>
      <c r="I7" s="8">
        <v>39417</v>
      </c>
      <c r="J7" s="6" t="s">
        <v>28</v>
      </c>
    </row>
    <row r="8" spans="1:10" ht="63.75">
      <c r="A8" s="31">
        <v>7</v>
      </c>
      <c r="B8" s="6" t="s">
        <v>55</v>
      </c>
      <c r="C8" s="6" t="s">
        <v>57</v>
      </c>
      <c r="D8" s="6" t="s">
        <v>20</v>
      </c>
      <c r="E8" s="6" t="s">
        <v>56</v>
      </c>
      <c r="F8" s="6" t="s">
        <v>29</v>
      </c>
      <c r="G8" s="7">
        <v>15200</v>
      </c>
      <c r="H8" s="8">
        <v>38869</v>
      </c>
      <c r="I8" s="8">
        <v>39448</v>
      </c>
      <c r="J8" s="6" t="s">
        <v>28</v>
      </c>
    </row>
    <row r="9" spans="1:10" ht="76.5">
      <c r="A9" s="31">
        <v>8</v>
      </c>
      <c r="B9" s="6" t="s">
        <v>58</v>
      </c>
      <c r="C9" s="6" t="s">
        <v>30</v>
      </c>
      <c r="D9" s="6" t="s">
        <v>113</v>
      </c>
      <c r="E9" s="6" t="s">
        <v>59</v>
      </c>
      <c r="F9" s="6" t="s">
        <v>29</v>
      </c>
      <c r="G9" s="7">
        <v>71000</v>
      </c>
      <c r="H9" s="8">
        <v>39264</v>
      </c>
      <c r="I9" s="8">
        <v>39448</v>
      </c>
      <c r="J9" s="6" t="s">
        <v>28</v>
      </c>
    </row>
    <row r="10" spans="1:10" ht="76.5">
      <c r="A10" s="31">
        <v>9</v>
      </c>
      <c r="B10" s="6" t="s">
        <v>60</v>
      </c>
      <c r="C10" s="6" t="s">
        <v>30</v>
      </c>
      <c r="D10" s="6" t="s">
        <v>113</v>
      </c>
      <c r="E10" s="6" t="s">
        <v>59</v>
      </c>
      <c r="F10" s="6" t="s">
        <v>29</v>
      </c>
      <c r="G10" s="7">
        <v>37398</v>
      </c>
      <c r="H10" s="8">
        <v>38961</v>
      </c>
      <c r="I10" s="8">
        <v>39203</v>
      </c>
      <c r="J10" s="6" t="s">
        <v>28</v>
      </c>
    </row>
    <row r="11" spans="1:10" ht="140.25">
      <c r="A11" s="31">
        <v>10</v>
      </c>
      <c r="B11" s="6" t="s">
        <v>61</v>
      </c>
      <c r="C11" s="6" t="s">
        <v>63</v>
      </c>
      <c r="D11" s="6" t="s">
        <v>161</v>
      </c>
      <c r="E11" s="6" t="s">
        <v>62</v>
      </c>
      <c r="F11" s="6" t="s">
        <v>29</v>
      </c>
      <c r="G11" s="7">
        <v>37600</v>
      </c>
      <c r="H11" s="8">
        <v>38899</v>
      </c>
      <c r="I11" s="8">
        <v>39142</v>
      </c>
      <c r="J11" s="6" t="s">
        <v>28</v>
      </c>
    </row>
    <row r="12" spans="1:10" ht="76.5">
      <c r="A12" s="31">
        <v>11</v>
      </c>
      <c r="B12" s="6" t="s">
        <v>64</v>
      </c>
      <c r="C12" s="6"/>
      <c r="D12" s="6" t="s">
        <v>113</v>
      </c>
      <c r="E12" s="6" t="s">
        <v>59</v>
      </c>
      <c r="F12" s="6" t="s">
        <v>29</v>
      </c>
      <c r="G12" s="7">
        <v>18000</v>
      </c>
      <c r="H12" s="8">
        <v>39356</v>
      </c>
      <c r="I12" s="8">
        <v>39387</v>
      </c>
      <c r="J12" s="6" t="s">
        <v>28</v>
      </c>
    </row>
    <row r="13" spans="1:10" ht="140.25">
      <c r="A13" s="31">
        <v>12</v>
      </c>
      <c r="B13" s="6" t="s">
        <v>65</v>
      </c>
      <c r="C13" s="6" t="s">
        <v>63</v>
      </c>
      <c r="D13" s="6" t="s">
        <v>161</v>
      </c>
      <c r="E13" s="6" t="s">
        <v>62</v>
      </c>
      <c r="F13" s="6" t="s">
        <v>29</v>
      </c>
      <c r="G13" s="7">
        <v>60000</v>
      </c>
      <c r="H13" s="8">
        <v>39203</v>
      </c>
      <c r="I13" s="8">
        <v>39417</v>
      </c>
      <c r="J13" s="6" t="s">
        <v>28</v>
      </c>
    </row>
    <row r="14" spans="1:10" ht="89.25">
      <c r="A14" s="31">
        <v>13</v>
      </c>
      <c r="B14" s="6" t="s">
        <v>66</v>
      </c>
      <c r="C14" s="6" t="s">
        <v>68</v>
      </c>
      <c r="D14" s="6" t="s">
        <v>21</v>
      </c>
      <c r="E14" s="6" t="s">
        <v>67</v>
      </c>
      <c r="F14" s="6" t="s">
        <v>29</v>
      </c>
      <c r="G14" s="7">
        <v>20000</v>
      </c>
      <c r="H14" s="8">
        <v>39052</v>
      </c>
      <c r="I14" s="8">
        <v>39417</v>
      </c>
      <c r="J14" s="6" t="s">
        <v>28</v>
      </c>
    </row>
    <row r="15" spans="1:10" ht="89.25">
      <c r="A15" s="31">
        <v>14</v>
      </c>
      <c r="B15" s="6" t="s">
        <v>72</v>
      </c>
      <c r="C15" s="6" t="s">
        <v>74</v>
      </c>
      <c r="D15" s="6" t="s">
        <v>73</v>
      </c>
      <c r="E15" s="6" t="s">
        <v>73</v>
      </c>
      <c r="F15" s="6" t="s">
        <v>29</v>
      </c>
      <c r="G15" s="7">
        <v>280889</v>
      </c>
      <c r="H15" s="8">
        <v>39155</v>
      </c>
      <c r="I15" s="8">
        <v>39947</v>
      </c>
      <c r="J15" s="6" t="s">
        <v>28</v>
      </c>
    </row>
    <row r="16" spans="1:10" ht="102">
      <c r="A16" s="31">
        <v>15</v>
      </c>
      <c r="B16" s="6" t="s">
        <v>75</v>
      </c>
      <c r="C16" s="6" t="s">
        <v>54</v>
      </c>
      <c r="D16" s="6" t="s">
        <v>76</v>
      </c>
      <c r="E16" s="6" t="s">
        <v>76</v>
      </c>
      <c r="F16" s="6" t="s">
        <v>29</v>
      </c>
      <c r="G16" s="7">
        <v>52399</v>
      </c>
      <c r="H16" s="8">
        <v>38777</v>
      </c>
      <c r="I16" s="8">
        <v>39142</v>
      </c>
      <c r="J16" s="9" t="s">
        <v>28</v>
      </c>
    </row>
    <row r="17" spans="1:10" ht="102">
      <c r="A17" s="31">
        <v>16</v>
      </c>
      <c r="B17" s="6" t="s">
        <v>77</v>
      </c>
      <c r="C17" s="6" t="s">
        <v>54</v>
      </c>
      <c r="D17" s="6" t="s">
        <v>78</v>
      </c>
      <c r="E17" s="6" t="s">
        <v>78</v>
      </c>
      <c r="F17" s="6" t="s">
        <v>29</v>
      </c>
      <c r="G17" s="7">
        <v>201960</v>
      </c>
      <c r="H17" s="8">
        <v>39142</v>
      </c>
      <c r="I17" s="8">
        <v>39479</v>
      </c>
      <c r="J17" s="9" t="s">
        <v>28</v>
      </c>
    </row>
    <row r="18" spans="1:10" ht="51">
      <c r="A18" s="31">
        <v>17</v>
      </c>
      <c r="B18" s="6" t="s">
        <v>79</v>
      </c>
      <c r="C18" s="6" t="s">
        <v>49</v>
      </c>
      <c r="D18" s="6" t="s">
        <v>19</v>
      </c>
      <c r="E18" s="6" t="s">
        <v>45</v>
      </c>
      <c r="F18" s="6" t="s">
        <v>29</v>
      </c>
      <c r="G18" s="7">
        <v>20000</v>
      </c>
      <c r="H18" s="8">
        <v>39783</v>
      </c>
      <c r="I18" s="8">
        <v>39995</v>
      </c>
      <c r="J18" s="9" t="s">
        <v>31</v>
      </c>
    </row>
    <row r="19" spans="1:10" ht="114.75">
      <c r="A19" s="31">
        <v>18</v>
      </c>
      <c r="B19" s="6" t="s">
        <v>80</v>
      </c>
      <c r="C19" s="6" t="s">
        <v>49</v>
      </c>
      <c r="D19" s="6" t="s">
        <v>22</v>
      </c>
      <c r="E19" s="6" t="s">
        <v>81</v>
      </c>
      <c r="F19" s="6" t="s">
        <v>29</v>
      </c>
      <c r="G19" s="7">
        <v>15000</v>
      </c>
      <c r="H19" s="8"/>
      <c r="I19" s="8"/>
      <c r="J19" s="9"/>
    </row>
    <row r="20" spans="1:10" ht="76.5">
      <c r="A20" s="31">
        <v>19</v>
      </c>
      <c r="B20" s="6" t="s">
        <v>82</v>
      </c>
      <c r="C20" s="6" t="s">
        <v>39</v>
      </c>
      <c r="D20" s="6" t="s">
        <v>83</v>
      </c>
      <c r="E20" s="6" t="s">
        <v>83</v>
      </c>
      <c r="F20" s="6" t="s">
        <v>29</v>
      </c>
      <c r="G20" s="7">
        <v>1548202.45</v>
      </c>
      <c r="H20" s="8">
        <v>39083</v>
      </c>
      <c r="I20" s="8">
        <v>40148</v>
      </c>
      <c r="J20" s="9" t="s">
        <v>31</v>
      </c>
    </row>
    <row r="21" spans="1:10" ht="63.75">
      <c r="A21" s="31">
        <v>20</v>
      </c>
      <c r="B21" s="6" t="s">
        <v>84</v>
      </c>
      <c r="C21" s="6" t="s">
        <v>39</v>
      </c>
      <c r="D21" s="6" t="s">
        <v>85</v>
      </c>
      <c r="E21" s="6" t="s">
        <v>85</v>
      </c>
      <c r="F21" s="6" t="s">
        <v>29</v>
      </c>
      <c r="G21" s="7">
        <v>792675.38</v>
      </c>
      <c r="H21" s="8">
        <v>39083</v>
      </c>
      <c r="I21" s="8">
        <v>40148</v>
      </c>
      <c r="J21" s="9" t="s">
        <v>31</v>
      </c>
    </row>
    <row r="22" spans="1:10" ht="63.75">
      <c r="A22" s="31">
        <v>21</v>
      </c>
      <c r="B22" s="6" t="s">
        <v>87</v>
      </c>
      <c r="C22" s="6" t="s">
        <v>86</v>
      </c>
      <c r="D22" s="6" t="s">
        <v>88</v>
      </c>
      <c r="E22" s="6" t="s">
        <v>88</v>
      </c>
      <c r="F22" s="6" t="s">
        <v>29</v>
      </c>
      <c r="G22" s="7">
        <v>172162</v>
      </c>
      <c r="H22" s="8"/>
      <c r="I22" s="8"/>
      <c r="J22" s="9"/>
    </row>
    <row r="23" spans="1:10" ht="63.75">
      <c r="A23" s="31">
        <v>22</v>
      </c>
      <c r="B23" s="6" t="s">
        <v>89</v>
      </c>
      <c r="C23" s="6" t="s">
        <v>86</v>
      </c>
      <c r="D23" s="6" t="s">
        <v>88</v>
      </c>
      <c r="E23" s="6" t="s">
        <v>88</v>
      </c>
      <c r="F23" s="6" t="s">
        <v>29</v>
      </c>
      <c r="G23" s="7">
        <v>25413</v>
      </c>
      <c r="H23" s="8"/>
      <c r="I23" s="8"/>
      <c r="J23" s="9"/>
    </row>
    <row r="24" spans="1:10" ht="63.75">
      <c r="A24" s="31">
        <v>23</v>
      </c>
      <c r="B24" s="6" t="s">
        <v>90</v>
      </c>
      <c r="C24" s="6" t="s">
        <v>86</v>
      </c>
      <c r="D24" s="6" t="s">
        <v>88</v>
      </c>
      <c r="E24" s="6" t="s">
        <v>88</v>
      </c>
      <c r="F24" s="6" t="s">
        <v>29</v>
      </c>
      <c r="G24" s="7">
        <v>160591</v>
      </c>
      <c r="H24" s="8"/>
      <c r="I24" s="8"/>
      <c r="J24" s="9"/>
    </row>
    <row r="25" spans="1:10" ht="63.75">
      <c r="A25" s="31">
        <v>24</v>
      </c>
      <c r="B25" s="6" t="s">
        <v>91</v>
      </c>
      <c r="C25" s="6" t="s">
        <v>93</v>
      </c>
      <c r="D25" s="6" t="s">
        <v>92</v>
      </c>
      <c r="E25" s="6" t="s">
        <v>92</v>
      </c>
      <c r="F25" s="6" t="s">
        <v>29</v>
      </c>
      <c r="G25" s="7">
        <v>1498675.43</v>
      </c>
      <c r="H25" s="8">
        <v>39083</v>
      </c>
      <c r="I25" s="8">
        <v>40148</v>
      </c>
      <c r="J25" s="9" t="s">
        <v>31</v>
      </c>
    </row>
    <row r="26" spans="1:10" ht="63.75">
      <c r="A26" s="31">
        <v>25</v>
      </c>
      <c r="B26" s="6" t="s">
        <v>94</v>
      </c>
      <c r="C26" s="6" t="s">
        <v>86</v>
      </c>
      <c r="D26" s="6" t="s">
        <v>95</v>
      </c>
      <c r="E26" s="6" t="s">
        <v>95</v>
      </c>
      <c r="F26" s="6" t="s">
        <v>29</v>
      </c>
      <c r="G26" s="7">
        <v>1595861.37</v>
      </c>
      <c r="H26" s="8">
        <v>39083</v>
      </c>
      <c r="I26" s="8">
        <v>40148</v>
      </c>
      <c r="J26" s="9" t="s">
        <v>31</v>
      </c>
    </row>
    <row r="27" spans="1:10" ht="76.5">
      <c r="A27" s="31">
        <v>26</v>
      </c>
      <c r="B27" s="6" t="s">
        <v>96</v>
      </c>
      <c r="C27" s="6" t="s">
        <v>86</v>
      </c>
      <c r="D27" s="6" t="s">
        <v>97</v>
      </c>
      <c r="E27" s="6" t="s">
        <v>97</v>
      </c>
      <c r="F27" s="6" t="s">
        <v>29</v>
      </c>
      <c r="G27" s="7">
        <v>1598180.48</v>
      </c>
      <c r="H27" s="8">
        <v>39083</v>
      </c>
      <c r="I27" s="8">
        <v>40148</v>
      </c>
      <c r="J27" s="9" t="s">
        <v>31</v>
      </c>
    </row>
    <row r="28" spans="1:10" ht="89.25">
      <c r="A28" s="31">
        <v>27</v>
      </c>
      <c r="B28" s="6" t="s">
        <v>98</v>
      </c>
      <c r="C28" s="6" t="s">
        <v>93</v>
      </c>
      <c r="D28" s="6" t="s">
        <v>99</v>
      </c>
      <c r="E28" s="6" t="s">
        <v>99</v>
      </c>
      <c r="F28" s="6" t="s">
        <v>29</v>
      </c>
      <c r="G28" s="7">
        <v>1695127.46</v>
      </c>
      <c r="H28" s="8">
        <v>39083</v>
      </c>
      <c r="I28" s="8">
        <v>40148</v>
      </c>
      <c r="J28" s="9" t="s">
        <v>31</v>
      </c>
    </row>
    <row r="29" spans="1:10" ht="51">
      <c r="A29" s="31">
        <v>28</v>
      </c>
      <c r="B29" s="6" t="s">
        <v>100</v>
      </c>
      <c r="C29" s="6" t="s">
        <v>54</v>
      </c>
      <c r="D29" s="6" t="s">
        <v>101</v>
      </c>
      <c r="E29" s="6" t="s">
        <v>101</v>
      </c>
      <c r="F29" s="6" t="s">
        <v>29</v>
      </c>
      <c r="G29" s="7">
        <v>393457.36</v>
      </c>
      <c r="H29" s="8">
        <v>39448</v>
      </c>
      <c r="I29" s="8">
        <v>39783</v>
      </c>
      <c r="J29" s="9" t="s">
        <v>28</v>
      </c>
    </row>
    <row r="30" spans="1:10" ht="51">
      <c r="A30" s="31">
        <v>29</v>
      </c>
      <c r="B30" s="6" t="s">
        <v>102</v>
      </c>
      <c r="C30" s="6" t="s">
        <v>86</v>
      </c>
      <c r="D30" s="6" t="s">
        <v>103</v>
      </c>
      <c r="E30" s="6" t="s">
        <v>103</v>
      </c>
      <c r="F30" s="6" t="s">
        <v>29</v>
      </c>
      <c r="G30" s="7">
        <v>1068390.42</v>
      </c>
      <c r="H30" s="8">
        <v>39083</v>
      </c>
      <c r="I30" s="8">
        <v>40148</v>
      </c>
      <c r="J30" s="9" t="s">
        <v>31</v>
      </c>
    </row>
    <row r="31" spans="1:10" ht="51">
      <c r="A31" s="31">
        <v>30</v>
      </c>
      <c r="B31" s="6" t="s">
        <v>104</v>
      </c>
      <c r="C31" s="6" t="s">
        <v>106</v>
      </c>
      <c r="D31" s="6" t="s">
        <v>25</v>
      </c>
      <c r="E31" s="6" t="s">
        <v>105</v>
      </c>
      <c r="F31" s="6" t="s">
        <v>29</v>
      </c>
      <c r="G31" s="7">
        <v>44950.34</v>
      </c>
      <c r="H31" s="8"/>
      <c r="I31" s="8"/>
      <c r="J31" s="9"/>
    </row>
    <row r="32" spans="1:10" ht="76.5">
      <c r="A32" s="31">
        <v>31</v>
      </c>
      <c r="B32" s="6" t="s">
        <v>107</v>
      </c>
      <c r="C32" s="6" t="s">
        <v>86</v>
      </c>
      <c r="D32" s="6" t="s">
        <v>97</v>
      </c>
      <c r="E32" s="6" t="s">
        <v>97</v>
      </c>
      <c r="F32" s="6" t="s">
        <v>29</v>
      </c>
      <c r="G32" s="7">
        <v>30000</v>
      </c>
      <c r="H32" s="8"/>
      <c r="I32" s="8"/>
      <c r="J32" s="9"/>
    </row>
    <row r="33" spans="1:10" ht="102">
      <c r="A33" s="31">
        <v>32</v>
      </c>
      <c r="B33" s="6" t="s">
        <v>114</v>
      </c>
      <c r="C33" s="6" t="s">
        <v>49</v>
      </c>
      <c r="D33" s="6" t="s">
        <v>22</v>
      </c>
      <c r="E33" s="6" t="s">
        <v>81</v>
      </c>
      <c r="F33" s="6" t="s">
        <v>29</v>
      </c>
      <c r="G33" s="7">
        <v>86306</v>
      </c>
      <c r="H33" s="8">
        <v>39828</v>
      </c>
      <c r="I33" s="8">
        <v>40055</v>
      </c>
      <c r="J33" s="9" t="s">
        <v>31</v>
      </c>
    </row>
    <row r="34" spans="1:10" ht="63.75">
      <c r="A34" s="31">
        <v>33</v>
      </c>
      <c r="B34" s="6" t="s">
        <v>115</v>
      </c>
      <c r="C34" s="6" t="s">
        <v>49</v>
      </c>
      <c r="D34" s="6" t="s">
        <v>22</v>
      </c>
      <c r="E34" s="6" t="s">
        <v>81</v>
      </c>
      <c r="F34" s="6" t="s">
        <v>29</v>
      </c>
      <c r="G34" s="7">
        <v>43000</v>
      </c>
      <c r="H34" s="8"/>
      <c r="I34" s="8"/>
      <c r="J34" s="9"/>
    </row>
    <row r="35" spans="1:10" ht="63.75">
      <c r="A35" s="31">
        <v>34</v>
      </c>
      <c r="B35" s="6" t="s">
        <v>116</v>
      </c>
      <c r="C35" s="6" t="s">
        <v>117</v>
      </c>
      <c r="D35" s="6" t="s">
        <v>22</v>
      </c>
      <c r="E35" s="6" t="s">
        <v>81</v>
      </c>
      <c r="F35" s="6" t="s">
        <v>29</v>
      </c>
      <c r="G35" s="7">
        <v>43557.599999999999</v>
      </c>
      <c r="H35" s="8">
        <v>39722</v>
      </c>
      <c r="I35" s="8">
        <v>39845</v>
      </c>
      <c r="J35" s="9" t="s">
        <v>31</v>
      </c>
    </row>
    <row r="36" spans="1:10" ht="63.75">
      <c r="A36" s="31">
        <v>35</v>
      </c>
      <c r="B36" s="6" t="s">
        <v>122</v>
      </c>
      <c r="C36" s="6" t="s">
        <v>71</v>
      </c>
      <c r="D36" s="6" t="s">
        <v>70</v>
      </c>
      <c r="E36" s="6" t="s">
        <v>70</v>
      </c>
      <c r="F36" s="6" t="s">
        <v>29</v>
      </c>
      <c r="G36" s="7">
        <v>370848</v>
      </c>
      <c r="H36" s="8">
        <v>39671</v>
      </c>
      <c r="I36" s="8">
        <v>40401</v>
      </c>
      <c r="J36" s="6" t="s">
        <v>31</v>
      </c>
    </row>
    <row r="37" spans="1:10" ht="76.5">
      <c r="A37" s="31">
        <v>36</v>
      </c>
      <c r="B37" s="6" t="s">
        <v>123</v>
      </c>
      <c r="C37" s="6" t="s">
        <v>39</v>
      </c>
      <c r="D37" s="6" t="s">
        <v>124</v>
      </c>
      <c r="E37" s="6" t="s">
        <v>124</v>
      </c>
      <c r="F37" s="6" t="s">
        <v>29</v>
      </c>
      <c r="G37" s="7">
        <v>970211.71499999997</v>
      </c>
      <c r="H37" s="8">
        <v>39326</v>
      </c>
      <c r="I37" s="8">
        <v>40422</v>
      </c>
      <c r="J37" s="6" t="s">
        <v>31</v>
      </c>
    </row>
    <row r="38" spans="1:10" ht="89.25">
      <c r="A38" s="31">
        <v>37</v>
      </c>
      <c r="B38" s="6" t="s">
        <v>125</v>
      </c>
      <c r="C38" s="6" t="s">
        <v>127</v>
      </c>
      <c r="D38" s="6" t="s">
        <v>23</v>
      </c>
      <c r="E38" s="6" t="s">
        <v>126</v>
      </c>
      <c r="F38" s="6" t="s">
        <v>29</v>
      </c>
      <c r="G38" s="7">
        <v>1508429.4570499999</v>
      </c>
      <c r="H38" s="8">
        <v>36132</v>
      </c>
      <c r="I38" s="8" t="s">
        <v>128</v>
      </c>
      <c r="J38" s="6" t="s">
        <v>31</v>
      </c>
    </row>
    <row r="39" spans="1:10" ht="51">
      <c r="A39" s="31">
        <v>38</v>
      </c>
      <c r="B39" s="6" t="s">
        <v>129</v>
      </c>
      <c r="C39" s="6" t="s">
        <v>131</v>
      </c>
      <c r="D39" s="6" t="s">
        <v>24</v>
      </c>
      <c r="E39" s="6" t="s">
        <v>130</v>
      </c>
      <c r="F39" s="6" t="s">
        <v>29</v>
      </c>
      <c r="G39" s="7">
        <v>717257</v>
      </c>
      <c r="H39" s="8" t="s">
        <v>132</v>
      </c>
      <c r="I39" s="8" t="s">
        <v>132</v>
      </c>
      <c r="J39" s="6" t="s">
        <v>133</v>
      </c>
    </row>
    <row r="40" spans="1:10" ht="63.75">
      <c r="A40" s="31">
        <v>39</v>
      </c>
      <c r="B40" s="6" t="s">
        <v>135</v>
      </c>
      <c r="C40" s="6" t="s">
        <v>131</v>
      </c>
      <c r="D40" s="6" t="s">
        <v>24</v>
      </c>
      <c r="E40" s="6" t="s">
        <v>130</v>
      </c>
      <c r="F40" s="6" t="s">
        <v>29</v>
      </c>
      <c r="G40" s="7">
        <v>506271.98</v>
      </c>
      <c r="H40" s="8"/>
      <c r="I40" s="8"/>
      <c r="J40" s="9" t="s">
        <v>136</v>
      </c>
    </row>
    <row r="41" spans="1:10" ht="114.75">
      <c r="A41" s="31">
        <v>40</v>
      </c>
      <c r="B41" s="6" t="s">
        <v>138</v>
      </c>
      <c r="C41" s="6" t="s">
        <v>118</v>
      </c>
      <c r="D41" s="6" t="s">
        <v>23</v>
      </c>
      <c r="E41" s="6" t="s">
        <v>139</v>
      </c>
      <c r="F41" s="6" t="s">
        <v>29</v>
      </c>
      <c r="G41" s="7">
        <v>10000</v>
      </c>
      <c r="H41" s="8">
        <v>39083</v>
      </c>
      <c r="I41" s="8">
        <v>39417</v>
      </c>
      <c r="J41" s="9" t="s">
        <v>28</v>
      </c>
    </row>
    <row r="42" spans="1:10" ht="76.5">
      <c r="A42" s="31">
        <v>41</v>
      </c>
      <c r="B42" s="6" t="s">
        <v>140</v>
      </c>
      <c r="C42" s="6" t="s">
        <v>54</v>
      </c>
      <c r="D42" s="6" t="s">
        <v>141</v>
      </c>
      <c r="E42" s="6" t="s">
        <v>141</v>
      </c>
      <c r="F42" s="6" t="s">
        <v>29</v>
      </c>
      <c r="G42" s="7">
        <v>51500</v>
      </c>
      <c r="H42" s="8">
        <v>39083</v>
      </c>
      <c r="I42" s="8">
        <v>39417</v>
      </c>
      <c r="J42" s="9" t="s">
        <v>28</v>
      </c>
    </row>
    <row r="43" spans="1:10" ht="76.5">
      <c r="A43" s="31">
        <v>42</v>
      </c>
      <c r="B43" s="6" t="s">
        <v>142</v>
      </c>
      <c r="C43" s="6" t="s">
        <v>71</v>
      </c>
      <c r="D43" s="6" t="s">
        <v>143</v>
      </c>
      <c r="E43" s="6" t="s">
        <v>143</v>
      </c>
      <c r="F43" s="6" t="s">
        <v>29</v>
      </c>
      <c r="G43" s="7">
        <v>18100</v>
      </c>
      <c r="H43" s="8">
        <v>39083</v>
      </c>
      <c r="I43" s="8">
        <v>39417</v>
      </c>
      <c r="J43" s="9" t="s">
        <v>28</v>
      </c>
    </row>
    <row r="44" spans="1:10" ht="76.5">
      <c r="A44" s="31">
        <v>43</v>
      </c>
      <c r="B44" s="6" t="s">
        <v>144</v>
      </c>
      <c r="C44" s="6" t="s">
        <v>30</v>
      </c>
      <c r="D44" s="6" t="s">
        <v>113</v>
      </c>
      <c r="E44" s="6" t="s">
        <v>145</v>
      </c>
      <c r="F44" s="6" t="s">
        <v>29</v>
      </c>
      <c r="G44" s="7">
        <v>148000</v>
      </c>
      <c r="H44" s="8">
        <v>39083</v>
      </c>
      <c r="I44" s="8">
        <v>39417</v>
      </c>
      <c r="J44" s="9" t="s">
        <v>28</v>
      </c>
    </row>
    <row r="45" spans="1:10" ht="140.25">
      <c r="A45" s="31">
        <v>44</v>
      </c>
      <c r="B45" s="6" t="s">
        <v>146</v>
      </c>
      <c r="C45" s="6" t="s">
        <v>63</v>
      </c>
      <c r="D45" s="6" t="s">
        <v>23</v>
      </c>
      <c r="E45" s="6" t="s">
        <v>62</v>
      </c>
      <c r="F45" s="6" t="s">
        <v>29</v>
      </c>
      <c r="G45" s="7">
        <v>166340</v>
      </c>
      <c r="H45" s="8">
        <v>39083</v>
      </c>
      <c r="I45" s="8">
        <v>39417</v>
      </c>
      <c r="J45" s="9" t="s">
        <v>28</v>
      </c>
    </row>
    <row r="46" spans="1:10" ht="51">
      <c r="A46" s="31">
        <v>45</v>
      </c>
      <c r="B46" s="6" t="s">
        <v>147</v>
      </c>
      <c r="C46" s="6" t="s">
        <v>30</v>
      </c>
      <c r="D46" s="6" t="s">
        <v>113</v>
      </c>
      <c r="E46" s="6" t="s">
        <v>113</v>
      </c>
      <c r="F46" s="6" t="s">
        <v>29</v>
      </c>
      <c r="G46" s="7">
        <v>35000</v>
      </c>
      <c r="H46" s="8">
        <v>39630</v>
      </c>
      <c r="I46" s="8">
        <v>39783</v>
      </c>
      <c r="J46" s="9" t="s">
        <v>28</v>
      </c>
    </row>
    <row r="47" spans="1:10" ht="63.75">
      <c r="A47" s="31">
        <v>46</v>
      </c>
      <c r="B47" s="6" t="s">
        <v>148</v>
      </c>
      <c r="C47" s="6" t="s">
        <v>150</v>
      </c>
      <c r="D47" s="6" t="s">
        <v>23</v>
      </c>
      <c r="E47" s="6" t="s">
        <v>149</v>
      </c>
      <c r="F47" s="6" t="s">
        <v>29</v>
      </c>
      <c r="G47" s="7">
        <v>36000</v>
      </c>
      <c r="H47" s="8">
        <v>39904</v>
      </c>
      <c r="I47" s="8">
        <v>40148</v>
      </c>
      <c r="J47" s="9" t="s">
        <v>31</v>
      </c>
    </row>
    <row r="48" spans="1:10" ht="102">
      <c r="A48" s="31">
        <v>47</v>
      </c>
      <c r="B48" s="6" t="s">
        <v>151</v>
      </c>
      <c r="C48" s="6" t="s">
        <v>30</v>
      </c>
      <c r="D48" s="6" t="s">
        <v>113</v>
      </c>
      <c r="E48" s="6" t="s">
        <v>113</v>
      </c>
      <c r="F48" s="6" t="s">
        <v>29</v>
      </c>
      <c r="G48" s="7">
        <v>34000</v>
      </c>
      <c r="H48" s="8">
        <v>39934</v>
      </c>
      <c r="I48" s="8">
        <v>40148</v>
      </c>
      <c r="J48" s="9" t="s">
        <v>31</v>
      </c>
    </row>
    <row r="49" spans="1:10" ht="51">
      <c r="A49" s="31">
        <v>48</v>
      </c>
      <c r="B49" s="6" t="s">
        <v>152</v>
      </c>
      <c r="C49" s="6" t="s">
        <v>127</v>
      </c>
      <c r="D49" s="6" t="s">
        <v>153</v>
      </c>
      <c r="E49" s="6" t="s">
        <v>153</v>
      </c>
      <c r="F49" s="6" t="s">
        <v>29</v>
      </c>
      <c r="G49" s="7">
        <v>74000</v>
      </c>
      <c r="H49" s="8">
        <v>39448</v>
      </c>
      <c r="I49" s="8">
        <v>39783</v>
      </c>
      <c r="J49" s="9" t="s">
        <v>28</v>
      </c>
    </row>
    <row r="50" spans="1:10" ht="114.75">
      <c r="A50" s="31">
        <v>49</v>
      </c>
      <c r="B50" s="6" t="s">
        <v>154</v>
      </c>
      <c r="C50" s="6" t="s">
        <v>156</v>
      </c>
      <c r="D50" s="6" t="s">
        <v>161</v>
      </c>
      <c r="E50" s="6" t="s">
        <v>155</v>
      </c>
      <c r="F50" s="6" t="s">
        <v>29</v>
      </c>
      <c r="G50" s="7">
        <v>3108660</v>
      </c>
      <c r="H50" s="8">
        <v>39083</v>
      </c>
      <c r="I50" s="8">
        <v>40148</v>
      </c>
      <c r="J50" s="9" t="s">
        <v>31</v>
      </c>
    </row>
    <row r="51" spans="1:10" ht="63.75">
      <c r="A51" s="31">
        <v>50</v>
      </c>
      <c r="B51" s="6" t="s">
        <v>157</v>
      </c>
      <c r="C51" s="6" t="s">
        <v>118</v>
      </c>
      <c r="D51" s="6" t="s">
        <v>158</v>
      </c>
      <c r="E51" s="6" t="s">
        <v>158</v>
      </c>
      <c r="F51" s="6" t="s">
        <v>29</v>
      </c>
      <c r="G51" s="7">
        <v>15505</v>
      </c>
      <c r="H51" s="8">
        <v>39173</v>
      </c>
      <c r="I51" s="8">
        <v>39539</v>
      </c>
      <c r="J51" s="9" t="s">
        <v>28</v>
      </c>
    </row>
    <row r="52" spans="1:10" ht="140.25">
      <c r="A52" s="31">
        <v>51</v>
      </c>
      <c r="B52" s="6" t="s">
        <v>159</v>
      </c>
      <c r="C52" s="6" t="s">
        <v>54</v>
      </c>
      <c r="D52" s="6" t="s">
        <v>141</v>
      </c>
      <c r="E52" s="6" t="s">
        <v>141</v>
      </c>
      <c r="F52" s="6" t="s">
        <v>29</v>
      </c>
      <c r="G52" s="7">
        <v>28363</v>
      </c>
      <c r="H52" s="8">
        <v>38808</v>
      </c>
      <c r="I52" s="8">
        <v>39417</v>
      </c>
      <c r="J52" s="9" t="s">
        <v>28</v>
      </c>
    </row>
    <row r="53" spans="1:10" ht="76.5">
      <c r="A53" s="31">
        <v>52</v>
      </c>
      <c r="B53" s="6" t="s">
        <v>160</v>
      </c>
      <c r="C53" s="6" t="s">
        <v>30</v>
      </c>
      <c r="D53" s="6" t="s">
        <v>161</v>
      </c>
      <c r="E53" s="6" t="s">
        <v>161</v>
      </c>
      <c r="F53" s="6" t="s">
        <v>29</v>
      </c>
      <c r="G53" s="7">
        <v>16400</v>
      </c>
      <c r="H53" s="8">
        <v>39142</v>
      </c>
      <c r="I53" s="8">
        <v>39569</v>
      </c>
      <c r="J53" s="9" t="s">
        <v>28</v>
      </c>
    </row>
    <row r="54" spans="1:10" ht="76.5">
      <c r="A54" s="31">
        <v>53</v>
      </c>
      <c r="B54" s="6" t="s">
        <v>162</v>
      </c>
      <c r="C54" s="6" t="s">
        <v>30</v>
      </c>
      <c r="D54" s="6" t="s">
        <v>163</v>
      </c>
      <c r="E54" s="6" t="s">
        <v>163</v>
      </c>
      <c r="F54" s="6" t="s">
        <v>29</v>
      </c>
      <c r="G54" s="7">
        <v>5000</v>
      </c>
      <c r="H54" s="8">
        <v>39295</v>
      </c>
      <c r="I54" s="8">
        <v>39569</v>
      </c>
      <c r="J54" s="9" t="s">
        <v>28</v>
      </c>
    </row>
    <row r="55" spans="1:10" ht="76.5">
      <c r="A55" s="31">
        <v>54</v>
      </c>
      <c r="B55" s="6" t="s">
        <v>164</v>
      </c>
      <c r="C55" s="6" t="s">
        <v>30</v>
      </c>
      <c r="D55" s="6" t="s">
        <v>23</v>
      </c>
      <c r="E55" s="6" t="s">
        <v>126</v>
      </c>
      <c r="F55" s="6" t="s">
        <v>29</v>
      </c>
      <c r="G55" s="7">
        <v>176000</v>
      </c>
      <c r="H55" s="8">
        <v>38718</v>
      </c>
      <c r="I55" s="8">
        <v>39417</v>
      </c>
      <c r="J55" s="9" t="s">
        <v>28</v>
      </c>
    </row>
    <row r="56" spans="1:10" ht="38.25">
      <c r="A56" s="31"/>
      <c r="B56" s="24" t="s">
        <v>261</v>
      </c>
      <c r="C56" s="24" t="s">
        <v>30</v>
      </c>
      <c r="D56" s="24"/>
      <c r="E56" s="24" t="s">
        <v>262</v>
      </c>
      <c r="F56" s="6" t="s">
        <v>29</v>
      </c>
      <c r="G56" s="28">
        <v>14410</v>
      </c>
      <c r="H56" s="9">
        <v>2007</v>
      </c>
      <c r="I56" s="8"/>
      <c r="J56" s="9" t="s">
        <v>28</v>
      </c>
    </row>
    <row r="57" spans="1:10" ht="63.75">
      <c r="A57" s="31"/>
      <c r="B57" s="24" t="s">
        <v>263</v>
      </c>
      <c r="C57" s="24" t="s">
        <v>30</v>
      </c>
      <c r="D57" s="24"/>
      <c r="E57" s="24" t="s">
        <v>262</v>
      </c>
      <c r="F57" s="6" t="s">
        <v>29</v>
      </c>
      <c r="G57" s="28">
        <v>50145</v>
      </c>
      <c r="H57" s="9">
        <v>2007</v>
      </c>
      <c r="I57" s="8"/>
      <c r="J57" s="9" t="s">
        <v>28</v>
      </c>
    </row>
    <row r="58" spans="1:10" ht="51">
      <c r="A58" s="31"/>
      <c r="B58" s="24" t="s">
        <v>264</v>
      </c>
      <c r="C58" s="24" t="s">
        <v>30</v>
      </c>
      <c r="D58" s="24"/>
      <c r="E58" s="24" t="s">
        <v>262</v>
      </c>
      <c r="F58" s="6" t="s">
        <v>29</v>
      </c>
      <c r="G58" s="28">
        <v>50000</v>
      </c>
      <c r="H58" s="9">
        <v>2007</v>
      </c>
      <c r="I58" s="8"/>
      <c r="J58" s="9" t="s">
        <v>28</v>
      </c>
    </row>
    <row r="59" spans="1:10" ht="38.25">
      <c r="A59" s="31"/>
      <c r="B59" s="24" t="s">
        <v>265</v>
      </c>
      <c r="C59" s="24" t="s">
        <v>30</v>
      </c>
      <c r="D59" s="24"/>
      <c r="E59" s="24" t="s">
        <v>262</v>
      </c>
      <c r="F59" s="6" t="s">
        <v>29</v>
      </c>
      <c r="G59" s="28">
        <v>14215</v>
      </c>
      <c r="H59" s="9">
        <v>2007</v>
      </c>
      <c r="I59" s="8"/>
      <c r="J59" s="9" t="s">
        <v>28</v>
      </c>
    </row>
    <row r="60" spans="1:10" ht="38.25">
      <c r="A60" s="31"/>
      <c r="B60" s="24" t="s">
        <v>266</v>
      </c>
      <c r="C60" s="24" t="s">
        <v>30</v>
      </c>
      <c r="D60" s="24"/>
      <c r="E60" s="24" t="s">
        <v>262</v>
      </c>
      <c r="F60" s="6" t="s">
        <v>29</v>
      </c>
      <c r="G60" s="28">
        <v>5415</v>
      </c>
      <c r="H60" s="9">
        <v>2007</v>
      </c>
      <c r="I60" s="8"/>
      <c r="J60" s="9" t="s">
        <v>28</v>
      </c>
    </row>
    <row r="61" spans="1:10" ht="38.25">
      <c r="A61" s="31"/>
      <c r="B61" s="24" t="s">
        <v>267</v>
      </c>
      <c r="C61" s="24" t="s">
        <v>30</v>
      </c>
      <c r="D61" s="6"/>
      <c r="E61" s="24" t="s">
        <v>262</v>
      </c>
      <c r="F61" s="6" t="s">
        <v>29</v>
      </c>
      <c r="G61" s="28">
        <v>29120</v>
      </c>
      <c r="H61" s="8"/>
      <c r="I61" s="8"/>
      <c r="J61" s="9" t="s">
        <v>28</v>
      </c>
    </row>
    <row r="62" spans="1:10" ht="16.5">
      <c r="B62" s="30" t="s">
        <v>278</v>
      </c>
      <c r="D62" s="25"/>
      <c r="E62" s="25"/>
      <c r="F62" s="25"/>
      <c r="G62" s="29"/>
      <c r="H62" s="26"/>
      <c r="I62" s="26"/>
      <c r="J62" s="27"/>
    </row>
    <row r="63" spans="1:10" ht="16.5">
      <c r="A63" s="5"/>
      <c r="B63" s="25"/>
      <c r="C63" s="25"/>
      <c r="D63" s="25"/>
      <c r="E63" s="25"/>
      <c r="F63" s="25"/>
      <c r="G63" s="21"/>
      <c r="H63" s="26"/>
      <c r="I63" s="26"/>
      <c r="J63" s="27"/>
    </row>
    <row r="64" spans="1:10">
      <c r="A64" s="5"/>
      <c r="B64" s="5"/>
      <c r="C64" s="5"/>
      <c r="D64" s="5"/>
      <c r="E64" s="5"/>
      <c r="F64" s="5"/>
      <c r="G64" s="10"/>
      <c r="H64" s="5"/>
      <c r="I64" s="5"/>
      <c r="J64" s="5"/>
    </row>
    <row r="65" spans="3:5" ht="16.5" customHeight="1"/>
    <row r="67" spans="3:5" ht="30">
      <c r="C67" s="23" t="s">
        <v>252</v>
      </c>
      <c r="D67" s="23" t="s">
        <v>253</v>
      </c>
      <c r="E67" s="23" t="s">
        <v>254</v>
      </c>
    </row>
    <row r="68" spans="3:5">
      <c r="C68" s="20">
        <v>2</v>
      </c>
      <c r="D68" s="20" t="s">
        <v>249</v>
      </c>
      <c r="E68" s="20">
        <f>370848+36000</f>
        <v>406848</v>
      </c>
    </row>
    <row r="69" spans="3:5">
      <c r="C69" s="20">
        <v>2</v>
      </c>
      <c r="D69" s="20" t="s">
        <v>250</v>
      </c>
      <c r="E69" s="20">
        <f>74000+5000</f>
        <v>79000</v>
      </c>
    </row>
    <row r="70" spans="3:5">
      <c r="C70" s="20">
        <v>6</v>
      </c>
      <c r="D70" s="20" t="s">
        <v>113</v>
      </c>
      <c r="E70" s="20">
        <v>343398</v>
      </c>
    </row>
    <row r="71" spans="3:5">
      <c r="C71" s="20">
        <v>5</v>
      </c>
      <c r="D71" s="20" t="s">
        <v>271</v>
      </c>
      <c r="E71" s="20">
        <v>3389000</v>
      </c>
    </row>
    <row r="72" spans="3:5">
      <c r="C72" s="20">
        <v>5</v>
      </c>
      <c r="D72" s="20" t="s">
        <v>262</v>
      </c>
      <c r="E72" s="20">
        <v>163305</v>
      </c>
    </row>
    <row r="73" spans="3:5">
      <c r="C73" s="20">
        <v>1</v>
      </c>
      <c r="D73" s="20" t="s">
        <v>251</v>
      </c>
      <c r="E73" s="20">
        <v>15200</v>
      </c>
    </row>
    <row r="74" spans="3:5">
      <c r="C74" s="20">
        <v>4</v>
      </c>
      <c r="D74" s="20" t="s">
        <v>272</v>
      </c>
      <c r="E74" s="20">
        <v>4792739.25</v>
      </c>
    </row>
    <row r="75" spans="3:5">
      <c r="C75" s="20">
        <v>34</v>
      </c>
      <c r="D75" s="20" t="s">
        <v>255</v>
      </c>
      <c r="E75" s="20">
        <f>10907627.2+20000-15200</f>
        <v>10912427.199999999</v>
      </c>
    </row>
    <row r="76" spans="3:5">
      <c r="C76" s="20">
        <f>SUBTOTAL(9,C68:C75)</f>
        <v>59</v>
      </c>
      <c r="D76" s="20" t="s">
        <v>248</v>
      </c>
      <c r="E76" s="20">
        <f>SUM(E68:E75)</f>
        <v>20101917.449999999</v>
      </c>
    </row>
    <row r="77" spans="3:5">
      <c r="E77" s="22"/>
    </row>
    <row r="79" spans="3:5">
      <c r="C79" s="20" t="s">
        <v>260</v>
      </c>
      <c r="D79" s="20"/>
    </row>
    <row r="80" spans="3:5">
      <c r="C80" s="20">
        <v>2</v>
      </c>
      <c r="D80" s="20" t="s">
        <v>256</v>
      </c>
    </row>
    <row r="81" spans="3:7">
      <c r="C81" s="20">
        <v>17</v>
      </c>
      <c r="D81" s="20" t="s">
        <v>257</v>
      </c>
    </row>
    <row r="82" spans="3:7">
      <c r="C82" s="20">
        <v>33</v>
      </c>
      <c r="D82" s="20" t="s">
        <v>258</v>
      </c>
    </row>
    <row r="83" spans="3:7">
      <c r="C83" s="20">
        <v>7</v>
      </c>
      <c r="D83" s="20" t="s">
        <v>259</v>
      </c>
    </row>
    <row r="84" spans="3:7">
      <c r="C84">
        <f>SUM(C80:C83)</f>
        <v>59</v>
      </c>
    </row>
    <row r="95" spans="3:7">
      <c r="G95" t="s">
        <v>273</v>
      </c>
    </row>
    <row r="96" spans="3:7">
      <c r="G96" s="30" t="s">
        <v>270</v>
      </c>
    </row>
    <row r="97" spans="7:7">
      <c r="G97" t="s">
        <v>274</v>
      </c>
    </row>
  </sheetData>
  <autoFilter ref="A1:J65"/>
  <sortState ref="C98:D157">
    <sortCondition ref="C9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12"/>
  <sheetViews>
    <sheetView tabSelected="1" topLeftCell="A85" workbookViewId="0">
      <selection activeCell="G113" sqref="G113"/>
    </sheetView>
  </sheetViews>
  <sheetFormatPr baseColWidth="10" defaultRowHeight="15"/>
  <cols>
    <col min="1" max="1" width="33.140625" customWidth="1"/>
    <col min="3" max="3" width="18.42578125" customWidth="1"/>
    <col min="4" max="4" width="24" customWidth="1"/>
    <col min="5" max="5" width="12.140625" bestFit="1" customWidth="1"/>
    <col min="7" max="7" width="11.7109375" bestFit="1" customWidth="1"/>
    <col min="8" max="8" width="9.42578125" bestFit="1" customWidth="1"/>
    <col min="9" max="9" width="9.85546875" customWidth="1"/>
    <col min="10" max="10" width="11.140625" bestFit="1" customWidth="1"/>
  </cols>
  <sheetData>
    <row r="1" spans="1:11" ht="67.5">
      <c r="A1" s="11" t="s">
        <v>9</v>
      </c>
      <c r="B1" s="12" t="s">
        <v>13</v>
      </c>
      <c r="C1" s="12" t="s">
        <v>18</v>
      </c>
      <c r="D1" s="11" t="s">
        <v>10</v>
      </c>
      <c r="E1" s="11" t="s">
        <v>11</v>
      </c>
      <c r="F1" s="11" t="s">
        <v>12</v>
      </c>
      <c r="G1" s="13" t="s">
        <v>17</v>
      </c>
      <c r="H1" s="14" t="s">
        <v>14</v>
      </c>
      <c r="I1" s="14" t="s">
        <v>15</v>
      </c>
      <c r="J1" s="12" t="s">
        <v>16</v>
      </c>
      <c r="K1" s="12" t="s">
        <v>268</v>
      </c>
    </row>
    <row r="2" spans="1:11" ht="54">
      <c r="A2" s="15" t="s">
        <v>36</v>
      </c>
      <c r="B2" s="15" t="s">
        <v>39</v>
      </c>
      <c r="C2" s="15" t="s">
        <v>35</v>
      </c>
      <c r="D2" s="15" t="s">
        <v>35</v>
      </c>
      <c r="E2" s="15" t="s">
        <v>37</v>
      </c>
      <c r="F2" s="15" t="s">
        <v>38</v>
      </c>
      <c r="G2" s="16">
        <v>582578.80026516167</v>
      </c>
      <c r="H2" s="17">
        <v>39326</v>
      </c>
      <c r="I2" s="17">
        <v>39904</v>
      </c>
      <c r="J2" s="15" t="s">
        <v>31</v>
      </c>
      <c r="K2" s="20" t="s">
        <v>269</v>
      </c>
    </row>
    <row r="3" spans="1:11" ht="67.5">
      <c r="A3" s="15" t="s">
        <v>40</v>
      </c>
      <c r="B3" s="15" t="s">
        <v>42</v>
      </c>
      <c r="C3" s="15" t="s">
        <v>35</v>
      </c>
      <c r="D3" s="15" t="s">
        <v>35</v>
      </c>
      <c r="E3" s="15" t="s">
        <v>37</v>
      </c>
      <c r="F3" s="15" t="s">
        <v>41</v>
      </c>
      <c r="G3" s="16">
        <v>1949133.2662566574</v>
      </c>
      <c r="H3" s="17">
        <v>37561</v>
      </c>
      <c r="I3" s="17">
        <v>39356</v>
      </c>
      <c r="J3" s="15" t="s">
        <v>28</v>
      </c>
      <c r="K3" s="20" t="s">
        <v>269</v>
      </c>
    </row>
    <row r="4" spans="1:11" ht="81">
      <c r="A4" s="15" t="s">
        <v>43</v>
      </c>
      <c r="B4" s="15" t="s">
        <v>42</v>
      </c>
      <c r="C4" s="15" t="s">
        <v>35</v>
      </c>
      <c r="D4" s="15" t="s">
        <v>35</v>
      </c>
      <c r="E4" s="15" t="s">
        <v>37</v>
      </c>
      <c r="F4" s="15"/>
      <c r="G4" s="16">
        <v>846859.60340000002</v>
      </c>
      <c r="H4" s="17">
        <v>39448</v>
      </c>
      <c r="I4" s="17">
        <v>40513</v>
      </c>
      <c r="J4" s="15" t="s">
        <v>31</v>
      </c>
      <c r="K4" s="20" t="s">
        <v>269</v>
      </c>
    </row>
    <row r="5" spans="1:11" ht="40.5">
      <c r="A5" s="15" t="s">
        <v>109</v>
      </c>
      <c r="B5" s="15"/>
      <c r="C5" s="15" t="s">
        <v>161</v>
      </c>
      <c r="D5" s="15" t="s">
        <v>110</v>
      </c>
      <c r="E5" s="15" t="s">
        <v>37</v>
      </c>
      <c r="F5" s="15"/>
      <c r="G5" s="16">
        <v>142000</v>
      </c>
      <c r="H5" s="17"/>
      <c r="I5" s="17"/>
      <c r="J5" s="15"/>
      <c r="K5" s="20" t="s">
        <v>269</v>
      </c>
    </row>
    <row r="6" spans="1:11" ht="67.5">
      <c r="A6" s="15" t="s">
        <v>111</v>
      </c>
      <c r="B6" s="15" t="s">
        <v>30</v>
      </c>
      <c r="C6" s="15" t="s">
        <v>113</v>
      </c>
      <c r="D6" s="15" t="s">
        <v>112</v>
      </c>
      <c r="E6" s="15" t="s">
        <v>37</v>
      </c>
      <c r="F6" s="15" t="s">
        <v>113</v>
      </c>
      <c r="G6" s="16">
        <v>30000</v>
      </c>
      <c r="H6" s="17"/>
      <c r="I6" s="17"/>
      <c r="J6" s="15"/>
      <c r="K6" s="20" t="s">
        <v>269</v>
      </c>
    </row>
    <row r="7" spans="1:11" ht="67.5">
      <c r="A7" s="15" t="s">
        <v>119</v>
      </c>
      <c r="B7" s="15" t="s">
        <v>39</v>
      </c>
      <c r="C7" s="15" t="s">
        <v>35</v>
      </c>
      <c r="D7" s="15" t="s">
        <v>35</v>
      </c>
      <c r="E7" s="15" t="s">
        <v>37</v>
      </c>
      <c r="F7" s="15" t="s">
        <v>120</v>
      </c>
      <c r="G7" s="16">
        <v>32781.81</v>
      </c>
      <c r="H7" s="17">
        <v>39356</v>
      </c>
      <c r="I7" s="17">
        <v>39600</v>
      </c>
      <c r="J7" s="15" t="s">
        <v>28</v>
      </c>
      <c r="K7" s="20" t="s">
        <v>269</v>
      </c>
    </row>
    <row r="8" spans="1:11" ht="81">
      <c r="A8" s="15" t="s">
        <v>121</v>
      </c>
      <c r="B8" s="15" t="s">
        <v>39</v>
      </c>
      <c r="C8" s="15" t="s">
        <v>35</v>
      </c>
      <c r="D8" s="15" t="s">
        <v>35</v>
      </c>
      <c r="E8" s="15" t="s">
        <v>37</v>
      </c>
      <c r="F8" s="15"/>
      <c r="G8" s="16">
        <v>741696.77</v>
      </c>
      <c r="H8" s="17">
        <v>39539</v>
      </c>
      <c r="I8" s="17">
        <v>40603</v>
      </c>
      <c r="J8" s="15" t="s">
        <v>31</v>
      </c>
      <c r="K8" s="20" t="s">
        <v>269</v>
      </c>
    </row>
    <row r="9" spans="1:11" ht="54">
      <c r="A9" s="15" t="s">
        <v>134</v>
      </c>
      <c r="B9" s="15" t="s">
        <v>39</v>
      </c>
      <c r="C9" s="15" t="s">
        <v>35</v>
      </c>
      <c r="D9" s="15" t="s">
        <v>35</v>
      </c>
      <c r="E9" s="15" t="s">
        <v>37</v>
      </c>
      <c r="F9" s="15"/>
      <c r="G9" s="16">
        <v>1033674.2</v>
      </c>
      <c r="H9" s="17">
        <v>39326</v>
      </c>
      <c r="I9" s="17">
        <v>40391</v>
      </c>
      <c r="J9" s="15" t="s">
        <v>31</v>
      </c>
      <c r="K9" s="20" t="s">
        <v>269</v>
      </c>
    </row>
    <row r="10" spans="1:11" ht="54">
      <c r="A10" s="15" t="s">
        <v>165</v>
      </c>
      <c r="B10" s="15" t="s">
        <v>30</v>
      </c>
      <c r="C10" s="15" t="s">
        <v>223</v>
      </c>
      <c r="D10" s="15" t="s">
        <v>166</v>
      </c>
      <c r="E10" s="15" t="s">
        <v>167</v>
      </c>
      <c r="F10" s="15"/>
      <c r="G10" s="16">
        <v>22265.439999999999</v>
      </c>
      <c r="H10" s="17">
        <v>39620</v>
      </c>
      <c r="I10" s="17">
        <v>39782</v>
      </c>
      <c r="J10" s="15" t="s">
        <v>28</v>
      </c>
      <c r="K10" s="20" t="s">
        <v>269</v>
      </c>
    </row>
    <row r="11" spans="1:11" ht="175.5">
      <c r="A11" s="15" t="s">
        <v>169</v>
      </c>
      <c r="B11" s="15" t="s">
        <v>27</v>
      </c>
      <c r="C11" s="15" t="s">
        <v>223</v>
      </c>
      <c r="D11" s="15" t="s">
        <v>168</v>
      </c>
      <c r="E11" s="15" t="s">
        <v>37</v>
      </c>
      <c r="F11" s="15" t="s">
        <v>170</v>
      </c>
      <c r="G11" s="16">
        <v>878850</v>
      </c>
      <c r="H11" s="17">
        <v>39522</v>
      </c>
      <c r="I11" s="17">
        <v>40616</v>
      </c>
      <c r="J11" s="15" t="s">
        <v>31</v>
      </c>
      <c r="K11" s="20" t="s">
        <v>269</v>
      </c>
    </row>
    <row r="12" spans="1:11" ht="54">
      <c r="A12" s="15" t="s">
        <v>171</v>
      </c>
      <c r="B12" s="15" t="s">
        <v>42</v>
      </c>
      <c r="C12" s="15" t="s">
        <v>223</v>
      </c>
      <c r="D12" s="15" t="s">
        <v>108</v>
      </c>
      <c r="E12" s="15" t="s">
        <v>37</v>
      </c>
      <c r="F12" s="15" t="s">
        <v>172</v>
      </c>
      <c r="G12" s="16">
        <v>232812</v>
      </c>
      <c r="H12" s="17">
        <v>39083</v>
      </c>
      <c r="I12" s="17">
        <v>39783</v>
      </c>
      <c r="J12" s="15" t="s">
        <v>31</v>
      </c>
      <c r="K12" s="20" t="s">
        <v>269</v>
      </c>
    </row>
    <row r="13" spans="1:11" ht="67.5">
      <c r="A13" s="15" t="s">
        <v>173</v>
      </c>
      <c r="B13" s="15" t="s">
        <v>175</v>
      </c>
      <c r="C13" s="15" t="s">
        <v>225</v>
      </c>
      <c r="D13" s="15" t="s">
        <v>174</v>
      </c>
      <c r="E13" s="15" t="s">
        <v>37</v>
      </c>
      <c r="F13" s="15"/>
      <c r="G13" s="16">
        <v>545981</v>
      </c>
      <c r="H13" s="17">
        <v>39777</v>
      </c>
      <c r="I13" s="17">
        <v>40507</v>
      </c>
      <c r="J13" s="15" t="s">
        <v>31</v>
      </c>
      <c r="K13" s="20" t="s">
        <v>269</v>
      </c>
    </row>
    <row r="14" spans="1:11" ht="40.5">
      <c r="A14" s="15" t="s">
        <v>176</v>
      </c>
      <c r="B14" s="15" t="s">
        <v>30</v>
      </c>
      <c r="C14" s="15" t="s">
        <v>224</v>
      </c>
      <c r="D14" s="15" t="s">
        <v>137</v>
      </c>
      <c r="E14" s="15" t="s">
        <v>37</v>
      </c>
      <c r="F14" s="15"/>
      <c r="G14" s="16">
        <v>124000</v>
      </c>
      <c r="H14" s="17">
        <v>39448</v>
      </c>
      <c r="I14" s="17">
        <v>39783</v>
      </c>
      <c r="J14" s="15" t="s">
        <v>28</v>
      </c>
      <c r="K14" s="20" t="s">
        <v>269</v>
      </c>
    </row>
    <row r="15" spans="1:11" ht="148.5">
      <c r="A15" s="15" t="s">
        <v>177</v>
      </c>
      <c r="B15" s="15" t="s">
        <v>63</v>
      </c>
      <c r="C15" s="15" t="s">
        <v>224</v>
      </c>
      <c r="D15" s="15" t="s">
        <v>137</v>
      </c>
      <c r="E15" s="15" t="s">
        <v>37</v>
      </c>
      <c r="F15" s="15"/>
      <c r="G15" s="16">
        <v>148759</v>
      </c>
      <c r="H15" s="17">
        <v>39448</v>
      </c>
      <c r="I15" s="17">
        <v>39783</v>
      </c>
      <c r="J15" s="15" t="s">
        <v>28</v>
      </c>
      <c r="K15" s="20" t="s">
        <v>269</v>
      </c>
    </row>
    <row r="16" spans="1:11" ht="148.5">
      <c r="A16" s="15" t="s">
        <v>178</v>
      </c>
      <c r="B16" s="15" t="s">
        <v>63</v>
      </c>
      <c r="C16" s="15" t="s">
        <v>224</v>
      </c>
      <c r="D16" s="15" t="s">
        <v>137</v>
      </c>
      <c r="E16" s="15" t="s">
        <v>37</v>
      </c>
      <c r="F16" s="15"/>
      <c r="G16" s="16">
        <v>60000</v>
      </c>
      <c r="H16" s="17">
        <v>39814</v>
      </c>
      <c r="I16" s="17">
        <v>40148</v>
      </c>
      <c r="J16" s="15" t="s">
        <v>31</v>
      </c>
      <c r="K16" s="20" t="s">
        <v>269</v>
      </c>
    </row>
    <row r="17" spans="1:11" ht="67.5">
      <c r="A17" s="15" t="s">
        <v>245</v>
      </c>
      <c r="B17" s="15" t="s">
        <v>30</v>
      </c>
      <c r="C17" s="15" t="s">
        <v>224</v>
      </c>
      <c r="D17" s="15" t="s">
        <v>166</v>
      </c>
      <c r="E17" s="15" t="s">
        <v>167</v>
      </c>
      <c r="F17" s="15"/>
      <c r="G17" s="16">
        <v>23353.51</v>
      </c>
      <c r="H17" s="17">
        <v>39573</v>
      </c>
      <c r="I17" s="17">
        <v>39782</v>
      </c>
      <c r="J17" s="15" t="s">
        <v>28</v>
      </c>
      <c r="K17" s="20" t="s">
        <v>269</v>
      </c>
    </row>
    <row r="18" spans="1:11" ht="81">
      <c r="A18" s="15" t="s">
        <v>179</v>
      </c>
      <c r="B18" s="15" t="s">
        <v>181</v>
      </c>
      <c r="C18" s="15" t="s">
        <v>226</v>
      </c>
      <c r="D18" s="15" t="s">
        <v>180</v>
      </c>
      <c r="E18" s="15" t="s">
        <v>37</v>
      </c>
      <c r="F18" s="15"/>
      <c r="G18" s="16">
        <v>1333086.2258627906</v>
      </c>
      <c r="H18" s="17">
        <v>38777</v>
      </c>
      <c r="I18" s="17">
        <v>40603</v>
      </c>
      <c r="J18" s="15" t="s">
        <v>31</v>
      </c>
      <c r="K18" s="20" t="s">
        <v>269</v>
      </c>
    </row>
    <row r="19" spans="1:11" ht="54">
      <c r="A19" s="15" t="s">
        <v>183</v>
      </c>
      <c r="B19" s="15" t="s">
        <v>54</v>
      </c>
      <c r="C19" s="15" t="s">
        <v>227</v>
      </c>
      <c r="D19" s="15" t="s">
        <v>182</v>
      </c>
      <c r="E19" s="15" t="s">
        <v>37</v>
      </c>
      <c r="F19" s="15"/>
      <c r="G19" s="16">
        <v>263958.32475983608</v>
      </c>
      <c r="H19" s="17">
        <v>39448</v>
      </c>
      <c r="I19" s="17">
        <v>39783</v>
      </c>
      <c r="J19" s="15" t="s">
        <v>28</v>
      </c>
      <c r="K19" s="20" t="s">
        <v>269</v>
      </c>
    </row>
    <row r="20" spans="1:11" ht="54">
      <c r="A20" s="15" t="s">
        <v>184</v>
      </c>
      <c r="B20" s="15" t="s">
        <v>42</v>
      </c>
      <c r="C20" s="15" t="s">
        <v>228</v>
      </c>
      <c r="D20" s="15" t="s">
        <v>185</v>
      </c>
      <c r="E20" s="15" t="s">
        <v>37</v>
      </c>
      <c r="F20" s="15"/>
      <c r="G20" s="16">
        <v>417555</v>
      </c>
      <c r="H20" s="17">
        <v>39814</v>
      </c>
      <c r="I20" s="17">
        <v>40543</v>
      </c>
      <c r="J20" s="15" t="s">
        <v>31</v>
      </c>
      <c r="K20" s="20" t="s">
        <v>269</v>
      </c>
    </row>
    <row r="21" spans="1:11" ht="54">
      <c r="A21" s="15" t="s">
        <v>186</v>
      </c>
      <c r="B21" s="15" t="s">
        <v>127</v>
      </c>
      <c r="C21" s="15" t="s">
        <v>223</v>
      </c>
      <c r="D21" s="15" t="s">
        <v>187</v>
      </c>
      <c r="E21" s="15" t="s">
        <v>37</v>
      </c>
      <c r="F21" s="15"/>
      <c r="G21" s="16">
        <v>1338892.3999999999</v>
      </c>
      <c r="H21" s="17"/>
      <c r="I21" s="17"/>
      <c r="J21" s="15"/>
      <c r="K21" s="20" t="s">
        <v>269</v>
      </c>
    </row>
    <row r="22" spans="1:11" ht="40.5">
      <c r="A22" s="15" t="s">
        <v>188</v>
      </c>
      <c r="B22" s="15" t="s">
        <v>190</v>
      </c>
      <c r="C22" s="15" t="s">
        <v>224</v>
      </c>
      <c r="D22" s="15" t="s">
        <v>189</v>
      </c>
      <c r="E22" s="15" t="s">
        <v>37</v>
      </c>
      <c r="F22" s="15"/>
      <c r="G22" s="16">
        <v>314019.73</v>
      </c>
      <c r="H22" s="17">
        <v>39142</v>
      </c>
      <c r="I22" s="17">
        <v>39722</v>
      </c>
      <c r="J22" s="15" t="s">
        <v>28</v>
      </c>
      <c r="K22" s="20" t="s">
        <v>269</v>
      </c>
    </row>
    <row r="23" spans="1:11" ht="40.5">
      <c r="A23" s="15" t="s">
        <v>191</v>
      </c>
      <c r="B23" s="15" t="s">
        <v>42</v>
      </c>
      <c r="C23" s="15" t="s">
        <v>223</v>
      </c>
      <c r="D23" s="15" t="s">
        <v>192</v>
      </c>
      <c r="E23" s="15" t="s">
        <v>37</v>
      </c>
      <c r="F23" s="15"/>
      <c r="G23" s="16">
        <v>630000</v>
      </c>
      <c r="H23" s="17"/>
      <c r="I23" s="17"/>
      <c r="J23" s="15"/>
      <c r="K23" s="20" t="s">
        <v>269</v>
      </c>
    </row>
    <row r="24" spans="1:11" ht="54">
      <c r="A24" s="15" t="s">
        <v>194</v>
      </c>
      <c r="B24" s="15" t="s">
        <v>127</v>
      </c>
      <c r="C24" s="15" t="s">
        <v>229</v>
      </c>
      <c r="D24" s="15" t="s">
        <v>193</v>
      </c>
      <c r="E24" s="15" t="s">
        <v>37</v>
      </c>
      <c r="F24" s="15"/>
      <c r="G24" s="16">
        <v>180000</v>
      </c>
      <c r="H24" s="17">
        <v>35977</v>
      </c>
      <c r="I24" s="17">
        <v>41061</v>
      </c>
      <c r="J24" s="15" t="s">
        <v>31</v>
      </c>
      <c r="K24" s="20" t="s">
        <v>269</v>
      </c>
    </row>
    <row r="25" spans="1:11" ht="54">
      <c r="A25" s="15" t="s">
        <v>195</v>
      </c>
      <c r="B25" s="15" t="s">
        <v>93</v>
      </c>
      <c r="C25" s="15" t="s">
        <v>224</v>
      </c>
      <c r="D25" s="15" t="s">
        <v>193</v>
      </c>
      <c r="E25" s="15" t="s">
        <v>37</v>
      </c>
      <c r="F25" s="15"/>
      <c r="G25" s="16">
        <v>125000</v>
      </c>
      <c r="H25" s="17">
        <v>38534</v>
      </c>
      <c r="I25" s="17">
        <v>39783</v>
      </c>
      <c r="J25" s="15" t="s">
        <v>28</v>
      </c>
      <c r="K25" s="20" t="s">
        <v>269</v>
      </c>
    </row>
    <row r="26" spans="1:11" ht="54">
      <c r="A26" s="15" t="s">
        <v>196</v>
      </c>
      <c r="B26" s="15" t="s">
        <v>93</v>
      </c>
      <c r="C26" s="15" t="s">
        <v>230</v>
      </c>
      <c r="D26" s="15" t="s">
        <v>193</v>
      </c>
      <c r="E26" s="15" t="s">
        <v>37</v>
      </c>
      <c r="F26" s="15"/>
      <c r="G26" s="16">
        <v>105000</v>
      </c>
      <c r="H26" s="17">
        <v>38169</v>
      </c>
      <c r="I26" s="17">
        <v>40695</v>
      </c>
      <c r="J26" s="15" t="s">
        <v>31</v>
      </c>
      <c r="K26" s="20" t="s">
        <v>269</v>
      </c>
    </row>
    <row r="27" spans="1:11" ht="54">
      <c r="A27" s="15" t="s">
        <v>197</v>
      </c>
      <c r="B27" s="15" t="s">
        <v>86</v>
      </c>
      <c r="C27" s="15" t="s">
        <v>231</v>
      </c>
      <c r="D27" s="15" t="s">
        <v>193</v>
      </c>
      <c r="E27" s="15" t="s">
        <v>37</v>
      </c>
      <c r="F27" s="15"/>
      <c r="G27" s="16">
        <v>320000</v>
      </c>
      <c r="H27" s="17">
        <v>35977</v>
      </c>
      <c r="I27" s="17">
        <v>41061</v>
      </c>
      <c r="J27" s="15" t="s">
        <v>31</v>
      </c>
      <c r="K27" s="20" t="s">
        <v>269</v>
      </c>
    </row>
    <row r="28" spans="1:11" ht="81">
      <c r="A28" s="15" t="s">
        <v>199</v>
      </c>
      <c r="B28" s="15" t="s">
        <v>200</v>
      </c>
      <c r="C28" s="15" t="s">
        <v>232</v>
      </c>
      <c r="D28" s="15" t="s">
        <v>198</v>
      </c>
      <c r="E28" s="15" t="s">
        <v>37</v>
      </c>
      <c r="F28" s="15"/>
      <c r="G28" s="16">
        <v>2400000</v>
      </c>
      <c r="H28" s="17"/>
      <c r="I28" s="17"/>
      <c r="J28" s="15"/>
      <c r="K28" s="20" t="s">
        <v>269</v>
      </c>
    </row>
    <row r="29" spans="1:11" ht="54">
      <c r="A29" s="15" t="s">
        <v>201</v>
      </c>
      <c r="B29" s="15" t="s">
        <v>86</v>
      </c>
      <c r="C29" s="15" t="s">
        <v>233</v>
      </c>
      <c r="D29" s="15" t="s">
        <v>202</v>
      </c>
      <c r="E29" s="15" t="s">
        <v>167</v>
      </c>
      <c r="F29" s="15"/>
      <c r="G29" s="16">
        <v>364059</v>
      </c>
      <c r="H29" s="17">
        <v>39686</v>
      </c>
      <c r="I29" s="17">
        <v>40416</v>
      </c>
      <c r="J29" s="15" t="s">
        <v>31</v>
      </c>
      <c r="K29" s="20" t="s">
        <v>269</v>
      </c>
    </row>
    <row r="30" spans="1:11" ht="121.5">
      <c r="A30" s="15" t="s">
        <v>203</v>
      </c>
      <c r="B30" s="15" t="s">
        <v>93</v>
      </c>
      <c r="C30" s="15" t="s">
        <v>230</v>
      </c>
      <c r="D30" s="15" t="s">
        <v>204</v>
      </c>
      <c r="E30" s="15" t="s">
        <v>37</v>
      </c>
      <c r="F30" s="15"/>
      <c r="G30" s="16">
        <v>584052.19999999995</v>
      </c>
      <c r="H30" s="17">
        <v>39764</v>
      </c>
      <c r="I30" s="17">
        <v>40494</v>
      </c>
      <c r="J30" s="15" t="s">
        <v>31</v>
      </c>
      <c r="K30" s="20" t="s">
        <v>269</v>
      </c>
    </row>
    <row r="31" spans="1:11" ht="121.5">
      <c r="A31" s="15" t="s">
        <v>205</v>
      </c>
      <c r="B31" s="15" t="s">
        <v>93</v>
      </c>
      <c r="C31" s="15" t="s">
        <v>230</v>
      </c>
      <c r="D31" s="15" t="s">
        <v>204</v>
      </c>
      <c r="E31" s="15" t="s">
        <v>37</v>
      </c>
      <c r="F31" s="15"/>
      <c r="G31" s="16">
        <v>440338</v>
      </c>
      <c r="H31" s="17">
        <v>39753</v>
      </c>
      <c r="I31" s="17">
        <v>40330</v>
      </c>
      <c r="J31" s="15" t="s">
        <v>31</v>
      </c>
      <c r="K31" s="20" t="s">
        <v>269</v>
      </c>
    </row>
    <row r="32" spans="1:11" ht="67.5">
      <c r="A32" s="15" t="s">
        <v>206</v>
      </c>
      <c r="B32" s="15" t="s">
        <v>54</v>
      </c>
      <c r="C32" s="15" t="s">
        <v>234</v>
      </c>
      <c r="D32" s="15" t="s">
        <v>137</v>
      </c>
      <c r="E32" s="15" t="s">
        <v>37</v>
      </c>
      <c r="F32" s="15"/>
      <c r="G32" s="16">
        <v>90000</v>
      </c>
      <c r="H32" s="17">
        <v>39448</v>
      </c>
      <c r="I32" s="17">
        <v>40148</v>
      </c>
      <c r="J32" s="15" t="s">
        <v>31</v>
      </c>
      <c r="K32" s="20" t="s">
        <v>269</v>
      </c>
    </row>
    <row r="33" spans="1:11" ht="67.5">
      <c r="A33" s="15" t="s">
        <v>207</v>
      </c>
      <c r="B33" s="15" t="s">
        <v>71</v>
      </c>
      <c r="C33" s="15" t="s">
        <v>235</v>
      </c>
      <c r="D33" s="15" t="s">
        <v>137</v>
      </c>
      <c r="E33" s="15" t="s">
        <v>37</v>
      </c>
      <c r="F33" s="15"/>
      <c r="G33" s="16">
        <v>12050</v>
      </c>
      <c r="H33" s="17">
        <v>39448</v>
      </c>
      <c r="I33" s="17">
        <v>39783</v>
      </c>
      <c r="J33" s="15" t="s">
        <v>28</v>
      </c>
      <c r="K33" s="20" t="s">
        <v>269</v>
      </c>
    </row>
    <row r="34" spans="1:11" ht="67.5">
      <c r="A34" s="15" t="s">
        <v>208</v>
      </c>
      <c r="B34" s="15" t="s">
        <v>71</v>
      </c>
      <c r="C34" s="15" t="s">
        <v>235</v>
      </c>
      <c r="D34" s="15" t="s">
        <v>137</v>
      </c>
      <c r="E34" s="15" t="s">
        <v>37</v>
      </c>
      <c r="F34" s="15"/>
      <c r="G34" s="16">
        <v>5000</v>
      </c>
      <c r="H34" s="17">
        <v>39814</v>
      </c>
      <c r="I34" s="17">
        <v>40148</v>
      </c>
      <c r="J34" s="15" t="s">
        <v>31</v>
      </c>
      <c r="K34" s="20" t="s">
        <v>269</v>
      </c>
    </row>
    <row r="35" spans="1:11" ht="40.5">
      <c r="A35" s="15" t="s">
        <v>210</v>
      </c>
      <c r="B35" s="15" t="s">
        <v>30</v>
      </c>
      <c r="C35" s="15" t="s">
        <v>224</v>
      </c>
      <c r="D35" s="15" t="s">
        <v>209</v>
      </c>
      <c r="E35" s="15" t="s">
        <v>167</v>
      </c>
      <c r="F35" s="15"/>
      <c r="G35" s="16">
        <v>11067.62</v>
      </c>
      <c r="H35" s="17">
        <v>39448</v>
      </c>
      <c r="I35" s="17">
        <v>39813</v>
      </c>
      <c r="J35" s="15" t="s">
        <v>28</v>
      </c>
      <c r="K35" s="20" t="s">
        <v>269</v>
      </c>
    </row>
    <row r="36" spans="1:11" ht="67.5">
      <c r="A36" s="15" t="s">
        <v>212</v>
      </c>
      <c r="B36" s="15" t="s">
        <v>30</v>
      </c>
      <c r="C36" s="15" t="s">
        <v>224</v>
      </c>
      <c r="D36" s="15" t="s">
        <v>211</v>
      </c>
      <c r="E36" s="15" t="s">
        <v>167</v>
      </c>
      <c r="F36" s="15" t="s">
        <v>213</v>
      </c>
      <c r="G36" s="19">
        <v>382533.33333333331</v>
      </c>
      <c r="H36" s="17">
        <v>39234</v>
      </c>
      <c r="I36" s="17">
        <v>40664</v>
      </c>
      <c r="J36" s="15" t="s">
        <v>31</v>
      </c>
      <c r="K36" s="20" t="s">
        <v>269</v>
      </c>
    </row>
    <row r="37" spans="1:11" ht="121.5">
      <c r="A37" s="15" t="s">
        <v>246</v>
      </c>
      <c r="B37" s="15" t="s">
        <v>30</v>
      </c>
      <c r="C37" s="15" t="s">
        <v>236</v>
      </c>
      <c r="D37" s="15" t="s">
        <v>214</v>
      </c>
      <c r="E37" s="15" t="s">
        <v>167</v>
      </c>
      <c r="F37" s="15"/>
      <c r="G37" s="16">
        <v>29560</v>
      </c>
      <c r="H37" s="17">
        <v>39630</v>
      </c>
      <c r="I37" s="17">
        <v>39845</v>
      </c>
      <c r="J37" s="15" t="s">
        <v>31</v>
      </c>
      <c r="K37" s="20" t="s">
        <v>269</v>
      </c>
    </row>
    <row r="38" spans="1:11" ht="40.5">
      <c r="A38" s="15" t="s">
        <v>215</v>
      </c>
      <c r="B38" s="15" t="s">
        <v>42</v>
      </c>
      <c r="C38" s="15" t="s">
        <v>237</v>
      </c>
      <c r="D38" s="15" t="s">
        <v>216</v>
      </c>
      <c r="E38" s="15" t="s">
        <v>37</v>
      </c>
      <c r="F38" s="15"/>
      <c r="G38" s="16">
        <v>140000</v>
      </c>
      <c r="H38" s="17">
        <v>38718</v>
      </c>
      <c r="I38" s="17">
        <v>39417</v>
      </c>
      <c r="J38" s="15" t="s">
        <v>28</v>
      </c>
      <c r="K38" s="20" t="s">
        <v>269</v>
      </c>
    </row>
    <row r="39" spans="1:11" ht="81">
      <c r="A39" s="15" t="s">
        <v>217</v>
      </c>
      <c r="B39" s="15" t="s">
        <v>218</v>
      </c>
      <c r="C39" s="15" t="s">
        <v>238</v>
      </c>
      <c r="D39" s="15" t="s">
        <v>204</v>
      </c>
      <c r="E39" s="15" t="s">
        <v>37</v>
      </c>
      <c r="F39" s="15"/>
      <c r="G39" s="16">
        <v>798963.95700000005</v>
      </c>
      <c r="H39" s="17">
        <v>38749</v>
      </c>
      <c r="I39" s="17">
        <v>39814</v>
      </c>
      <c r="J39" s="18" t="s">
        <v>69</v>
      </c>
      <c r="K39" s="20" t="s">
        <v>269</v>
      </c>
    </row>
    <row r="40" spans="1:11" ht="40.5">
      <c r="A40" s="15" t="s">
        <v>219</v>
      </c>
      <c r="B40" s="15" t="s">
        <v>221</v>
      </c>
      <c r="C40" s="15" t="s">
        <v>239</v>
      </c>
      <c r="D40" s="15" t="s">
        <v>220</v>
      </c>
      <c r="E40" s="15" t="s">
        <v>37</v>
      </c>
      <c r="F40" s="15"/>
      <c r="G40" s="16">
        <v>1718.02</v>
      </c>
      <c r="H40" s="17">
        <v>39448</v>
      </c>
      <c r="I40" s="17">
        <v>39783</v>
      </c>
      <c r="J40" s="15" t="s">
        <v>28</v>
      </c>
      <c r="K40" s="20" t="s">
        <v>269</v>
      </c>
    </row>
    <row r="41" spans="1:11" ht="40.5">
      <c r="A41" s="15" t="s">
        <v>8</v>
      </c>
      <c r="B41" s="15" t="s">
        <v>93</v>
      </c>
      <c r="C41" s="15" t="s">
        <v>240</v>
      </c>
      <c r="D41" s="15" t="s">
        <v>220</v>
      </c>
      <c r="E41" s="15" t="s">
        <v>37</v>
      </c>
      <c r="F41" s="15"/>
      <c r="G41" s="16">
        <v>38818.160000000003</v>
      </c>
      <c r="H41" s="17">
        <v>39448</v>
      </c>
      <c r="I41" s="17">
        <v>39783</v>
      </c>
      <c r="J41" s="15" t="s">
        <v>28</v>
      </c>
      <c r="K41" s="20" t="s">
        <v>269</v>
      </c>
    </row>
    <row r="42" spans="1:11" ht="40.5">
      <c r="A42" s="15" t="s">
        <v>7</v>
      </c>
      <c r="B42" s="15"/>
      <c r="C42" s="15" t="s">
        <v>241</v>
      </c>
      <c r="D42" s="15" t="s">
        <v>220</v>
      </c>
      <c r="E42" s="15" t="s">
        <v>37</v>
      </c>
      <c r="F42" s="15"/>
      <c r="G42" s="16">
        <v>1698.37</v>
      </c>
      <c r="H42" s="17">
        <v>39448</v>
      </c>
      <c r="I42" s="17">
        <v>39783</v>
      </c>
      <c r="J42" s="15" t="s">
        <v>28</v>
      </c>
      <c r="K42" s="20" t="s">
        <v>269</v>
      </c>
    </row>
    <row r="43" spans="1:11" ht="67.5">
      <c r="A43" s="15" t="s">
        <v>6</v>
      </c>
      <c r="B43" s="15" t="s">
        <v>222</v>
      </c>
      <c r="C43" s="15" t="s">
        <v>242</v>
      </c>
      <c r="D43" s="15" t="s">
        <v>220</v>
      </c>
      <c r="E43" s="15" t="s">
        <v>37</v>
      </c>
      <c r="F43" s="15" t="s">
        <v>5</v>
      </c>
      <c r="G43" s="16">
        <v>32568.13</v>
      </c>
      <c r="H43" s="17">
        <v>39448</v>
      </c>
      <c r="I43" s="17">
        <v>39783</v>
      </c>
      <c r="J43" s="15" t="s">
        <v>28</v>
      </c>
      <c r="K43" s="20" t="s">
        <v>269</v>
      </c>
    </row>
    <row r="44" spans="1:11" ht="67.5">
      <c r="A44" s="15" t="s">
        <v>4</v>
      </c>
      <c r="B44" s="15" t="s">
        <v>42</v>
      </c>
      <c r="C44" s="15" t="s">
        <v>243</v>
      </c>
      <c r="D44" s="15" t="s">
        <v>3</v>
      </c>
      <c r="E44" s="15" t="s">
        <v>37</v>
      </c>
      <c r="F44" s="15" t="s">
        <v>2</v>
      </c>
      <c r="G44" s="16">
        <v>660494</v>
      </c>
      <c r="H44" s="17">
        <v>38718</v>
      </c>
      <c r="I44" s="17">
        <v>39448</v>
      </c>
      <c r="J44" s="15" t="s">
        <v>28</v>
      </c>
      <c r="K44" s="20" t="s">
        <v>269</v>
      </c>
    </row>
    <row r="45" spans="1:11" ht="67.5">
      <c r="A45" s="15" t="s">
        <v>1</v>
      </c>
      <c r="B45" s="15" t="s">
        <v>0</v>
      </c>
      <c r="C45" s="15" t="s">
        <v>244</v>
      </c>
      <c r="D45" s="15" t="s">
        <v>204</v>
      </c>
      <c r="E45" s="15" t="s">
        <v>37</v>
      </c>
      <c r="F45" s="15"/>
      <c r="G45" s="16">
        <v>749854.39500000002</v>
      </c>
      <c r="H45" s="17">
        <v>39814</v>
      </c>
      <c r="I45" s="17">
        <v>40513</v>
      </c>
      <c r="J45" s="15" t="s">
        <v>31</v>
      </c>
      <c r="K45" s="20" t="s">
        <v>269</v>
      </c>
    </row>
    <row r="46" spans="1:11">
      <c r="G46" s="32">
        <f>SUM(G2:G45)</f>
        <v>19165032.265877776</v>
      </c>
    </row>
    <row r="60" spans="1:2">
      <c r="A60" s="20" t="s">
        <v>276</v>
      </c>
      <c r="B60" s="20" t="s">
        <v>277</v>
      </c>
    </row>
    <row r="61" spans="1:2" ht="40.5">
      <c r="A61" s="15" t="s">
        <v>247</v>
      </c>
      <c r="B61" s="15">
        <v>832838.9</v>
      </c>
    </row>
    <row r="62" spans="1:2" ht="27">
      <c r="A62" s="15" t="s">
        <v>174</v>
      </c>
      <c r="B62" s="16">
        <f>545981+1718.02+38818.16+1698.37+32568.13</f>
        <v>620783.68000000005</v>
      </c>
    </row>
    <row r="63" spans="1:2" ht="27">
      <c r="A63" s="15" t="s">
        <v>187</v>
      </c>
      <c r="B63" s="16">
        <v>1338892.3999999999</v>
      </c>
    </row>
    <row r="64" spans="1:2">
      <c r="A64" s="15" t="s">
        <v>137</v>
      </c>
      <c r="B64" s="16">
        <f>124000+148759+60000+90000+12050+5000</f>
        <v>439809</v>
      </c>
    </row>
    <row r="65" spans="1:2">
      <c r="A65" s="15" t="s">
        <v>108</v>
      </c>
      <c r="B65" s="16">
        <f>232812+30000+142000</f>
        <v>404812</v>
      </c>
    </row>
    <row r="66" spans="1:2">
      <c r="A66" s="15" t="s">
        <v>185</v>
      </c>
      <c r="B66" s="16">
        <v>417555</v>
      </c>
    </row>
    <row r="67" spans="1:2" ht="27">
      <c r="A67" s="15" t="s">
        <v>193</v>
      </c>
      <c r="B67" s="16">
        <f>180000+125000+105000+320000</f>
        <v>730000</v>
      </c>
    </row>
    <row r="68" spans="1:2">
      <c r="A68" s="15" t="s">
        <v>204</v>
      </c>
      <c r="B68" s="16">
        <f>584052.2+440338+798963.96+749854.4</f>
        <v>2573208.56</v>
      </c>
    </row>
    <row r="69" spans="1:2">
      <c r="A69" s="15" t="s">
        <v>182</v>
      </c>
      <c r="B69" s="16">
        <v>263958.32475983608</v>
      </c>
    </row>
    <row r="70" spans="1:2">
      <c r="A70" s="15" t="s">
        <v>168</v>
      </c>
      <c r="B70" s="16">
        <v>878850</v>
      </c>
    </row>
    <row r="71" spans="1:2" ht="27">
      <c r="A71" s="15" t="s">
        <v>216</v>
      </c>
      <c r="B71" s="16">
        <v>140000</v>
      </c>
    </row>
    <row r="72" spans="1:2" ht="27">
      <c r="A72" s="15" t="s">
        <v>189</v>
      </c>
      <c r="B72" s="16">
        <v>314019.73</v>
      </c>
    </row>
    <row r="73" spans="1:2">
      <c r="A73" s="15" t="s">
        <v>192</v>
      </c>
      <c r="B73" s="16">
        <f>630000+660494</f>
        <v>1290494</v>
      </c>
    </row>
    <row r="74" spans="1:2" ht="27">
      <c r="A74" s="15" t="s">
        <v>35</v>
      </c>
      <c r="B74" s="16">
        <f>582578.8+1949133.27+846859.6+32781.81+741696.77+1033674.2</f>
        <v>5186724.45</v>
      </c>
    </row>
    <row r="75" spans="1:2" ht="40.5">
      <c r="A75" s="15" t="s">
        <v>180</v>
      </c>
      <c r="B75" s="16">
        <v>1333086.2258627906</v>
      </c>
    </row>
    <row r="76" spans="1:2">
      <c r="A76" s="15" t="s">
        <v>198</v>
      </c>
      <c r="B76" s="16">
        <v>2400000</v>
      </c>
    </row>
    <row r="77" spans="1:2">
      <c r="A77" s="15" t="s">
        <v>248</v>
      </c>
      <c r="B77" s="20">
        <f>SUBTOTAL(9,B61:B76)</f>
        <v>19165032.270622626</v>
      </c>
    </row>
    <row r="110" spans="1:1">
      <c r="A110" t="s">
        <v>275</v>
      </c>
    </row>
    <row r="111" spans="1:1">
      <c r="A111" s="30" t="s">
        <v>270</v>
      </c>
    </row>
    <row r="112" spans="1:1">
      <c r="A112" t="s">
        <v>274</v>
      </c>
    </row>
  </sheetData>
  <autoFilter ref="A1:J46"/>
  <sortState ref="D70:E107">
    <sortCondition ref="D70"/>
  </sortState>
  <pageMargins left="0.31496062992125984" right="0.31496062992125984" top="0.74803149606299213" bottom="0.74803149606299213" header="0.31496062992125984" footer="0.31496062992125984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ORGANIZACIONES</vt:lpstr>
      <vt:lpstr>Ong iNTERNACIONAL</vt:lpstr>
    </vt:vector>
  </TitlesOfParts>
  <Company>PROSEIN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MICOMPU</dc:creator>
  <cp:lastModifiedBy>MICOMPU</cp:lastModifiedBy>
  <cp:lastPrinted>2010-05-27T05:16:33Z</cp:lastPrinted>
  <dcterms:created xsi:type="dcterms:W3CDTF">2010-05-27T02:29:05Z</dcterms:created>
  <dcterms:modified xsi:type="dcterms:W3CDTF">2010-05-28T20:52:23Z</dcterms:modified>
</cp:coreProperties>
</file>